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O2" authorId="0">
      <text>
        <r>
          <rPr>
            <b/>
            <sz val="9"/>
            <rFont val="Tahoma"/>
            <family val="2"/>
          </rPr>
          <t>Например:
игра на фортепиано;
решение нестандартных задач по физике;
мастер спорта по гимнастике;
глубокие познания в области экологии и т.д.</t>
        </r>
      </text>
    </comment>
    <comment ref="B2" authorId="0">
      <text>
        <r>
          <rPr>
            <b/>
            <sz val="9"/>
            <rFont val="Tahoma"/>
            <family val="2"/>
          </rPr>
          <t>Указываем полное  наименвание учреждения в соответствии с уставом</t>
        </r>
      </text>
    </comment>
    <comment ref="C2" authorId="0">
      <text>
        <r>
          <rPr>
            <b/>
            <sz val="9"/>
            <rFont val="Tahoma"/>
            <family val="2"/>
          </rPr>
          <t>Например:
Иванов Иван Иванович</t>
        </r>
      </text>
    </comment>
    <comment ref="D2" authorId="0">
      <text>
        <r>
          <rPr>
            <b/>
            <sz val="9"/>
            <rFont val="Tahoma"/>
            <family val="2"/>
          </rPr>
          <t>Например:
01.01.2001</t>
        </r>
      </text>
    </comment>
    <comment ref="H2" authorId="0">
      <text>
        <r>
          <rPr>
            <b/>
            <sz val="9"/>
            <rFont val="Tahoma"/>
            <family val="2"/>
          </rPr>
          <t>Например:
2011</t>
        </r>
      </text>
    </comment>
    <comment ref="J2" authorId="0">
      <text>
        <r>
          <rPr>
            <b/>
            <sz val="9"/>
            <rFont val="Tahoma"/>
            <family val="2"/>
          </rPr>
          <t>Указываем полное наименование мероприятия
Например: научно-практическая конференция в рамках АЮИ</t>
        </r>
      </text>
    </comment>
    <comment ref="E2" authorId="0">
      <text>
        <r>
          <rPr>
            <b/>
            <sz val="8"/>
            <rFont val="Tahoma"/>
            <family val="2"/>
          </rPr>
          <t>Например: г.Волгодонск, ул.Ленина, д.3, кв.6</t>
        </r>
        <r>
          <rPr>
            <sz val="8"/>
            <rFont val="Tahoma"/>
            <family val="2"/>
          </rPr>
          <t xml:space="preserve">
</t>
        </r>
      </text>
    </comment>
    <comment ref="P2" authorId="0">
      <text>
        <r>
          <rPr>
            <b/>
            <sz val="8"/>
            <rFont val="Tahoma"/>
            <family val="2"/>
          </rPr>
          <t>Например: Сидорова Мария Петровна, МОУ СОШ №34</t>
        </r>
        <r>
          <rPr>
            <sz val="8"/>
            <rFont val="Tahoma"/>
            <family val="2"/>
          </rPr>
          <t xml:space="preserve">
</t>
        </r>
      </text>
    </comment>
    <comment ref="Q2" authorId="0">
      <text>
        <r>
          <rPr>
            <b/>
            <sz val="8"/>
            <rFont val="Tahoma"/>
            <family val="2"/>
          </rPr>
          <t>Заполняется только в том случае, если: ребенок числится в списках департамента труда и соц развития; является инвалидом;
 находится в трудной жизненной ситуации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B2" authorId="0">
      <text>
        <r>
          <rPr>
            <b/>
            <sz val="9"/>
            <rFont val="Tahoma"/>
            <family val="2"/>
          </rPr>
          <t>Указываем полное  наименвание учреждения в соответствии с уставом</t>
        </r>
      </text>
    </comment>
    <comment ref="C2" authorId="0">
      <text>
        <r>
          <rPr>
            <b/>
            <sz val="9"/>
            <rFont val="Tahoma"/>
            <family val="2"/>
          </rPr>
          <t>Например:
Иванов Иван Иванович</t>
        </r>
      </text>
    </comment>
    <comment ref="D2" authorId="0">
      <text>
        <r>
          <rPr>
            <b/>
            <sz val="9"/>
            <rFont val="Tahoma"/>
            <family val="2"/>
          </rPr>
          <t>Например:
01.01.2001</t>
        </r>
      </text>
    </comment>
    <comment ref="E2" authorId="0">
      <text>
        <r>
          <rPr>
            <b/>
            <sz val="8"/>
            <rFont val="Tahoma"/>
            <family val="2"/>
          </rPr>
          <t>Например: г.Волгодонск, ул.Ленина, д.3, кв.6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9"/>
            <rFont val="Tahoma"/>
            <family val="2"/>
          </rPr>
          <t>Например:
2011</t>
        </r>
      </text>
    </comment>
    <comment ref="J2" authorId="0">
      <text>
        <r>
          <rPr>
            <b/>
            <sz val="9"/>
            <rFont val="Tahoma"/>
            <family val="2"/>
          </rPr>
          <t>Указываем полное наименование мероприятия
Например: научно-практическая конференция в рамках АЮИ</t>
        </r>
      </text>
    </comment>
    <comment ref="O2" authorId="0">
      <text>
        <r>
          <rPr>
            <b/>
            <sz val="9"/>
            <rFont val="Tahoma"/>
            <family val="2"/>
          </rPr>
          <t>Например:
игра на фортепиано;
решение нестандартных задач по физике;
мастер спорта по гимнастике;
глубокие познания в области экологии и т.д.</t>
        </r>
      </text>
    </comment>
    <comment ref="P2" authorId="0">
      <text>
        <r>
          <rPr>
            <b/>
            <sz val="8"/>
            <rFont val="Tahoma"/>
            <family val="2"/>
          </rPr>
          <t>Например: Сидорова Мария Петровна, МОУ СОШ №34</t>
        </r>
        <r>
          <rPr>
            <sz val="8"/>
            <rFont val="Tahoma"/>
            <family val="2"/>
          </rPr>
          <t xml:space="preserve">
</t>
        </r>
      </text>
    </comment>
    <comment ref="Q2" authorId="0">
      <text>
        <r>
          <rPr>
            <b/>
            <sz val="8"/>
            <rFont val="Tahoma"/>
            <family val="2"/>
          </rPr>
          <t>Заполняется только в том случае, если: ребенок числится в списках департамента труда и соц развития; является инвалидом;
 находится в трудной жизненной ситуации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<sst xmlns="http://schemas.openxmlformats.org/spreadsheetml/2006/main" count="1757" uniqueCount="454">
  <si>
    <t>Ф.И.О. учащегося</t>
  </si>
  <si>
    <t>дата рождения</t>
  </si>
  <si>
    <t>№</t>
  </si>
  <si>
    <t>Наименование учреждения</t>
  </si>
  <si>
    <t>календарный год</t>
  </si>
  <si>
    <t>класс</t>
  </si>
  <si>
    <t xml:space="preserve"> </t>
  </si>
  <si>
    <t>уровень</t>
  </si>
  <si>
    <t>результат</t>
  </si>
  <si>
    <t>награда</t>
  </si>
  <si>
    <t>победитель</t>
  </si>
  <si>
    <t>призер</t>
  </si>
  <si>
    <t>название мероприятия</t>
  </si>
  <si>
    <t>форма мероприятия</t>
  </si>
  <si>
    <t>тип одаренности</t>
  </si>
  <si>
    <t>уточнение</t>
  </si>
  <si>
    <t>лидерская</t>
  </si>
  <si>
    <t>спортивная</t>
  </si>
  <si>
    <t>примечание</t>
  </si>
  <si>
    <t>возраст</t>
  </si>
  <si>
    <t xml:space="preserve">6лет </t>
  </si>
  <si>
    <t>7лет</t>
  </si>
  <si>
    <t>8лет</t>
  </si>
  <si>
    <t>9лет</t>
  </si>
  <si>
    <t>10лет</t>
  </si>
  <si>
    <t>11лет</t>
  </si>
  <si>
    <t>12лет</t>
  </si>
  <si>
    <t>13лет</t>
  </si>
  <si>
    <t>14лет</t>
  </si>
  <si>
    <t>15лет</t>
  </si>
  <si>
    <t>16лет</t>
  </si>
  <si>
    <t>17лет</t>
  </si>
  <si>
    <t>18лет</t>
  </si>
  <si>
    <t>регион</t>
  </si>
  <si>
    <t>россия</t>
  </si>
  <si>
    <t>междунар</t>
  </si>
  <si>
    <t>интеллектуальная</t>
  </si>
  <si>
    <t>академическая</t>
  </si>
  <si>
    <t>художественная</t>
  </si>
  <si>
    <t>креативная</t>
  </si>
  <si>
    <t>муниципал</t>
  </si>
  <si>
    <t>домашний адрес</t>
  </si>
  <si>
    <t>Ф.И.О. педагога подготовившего, место работы</t>
  </si>
  <si>
    <t>муниципальное общеобразовательное учреждение средняя общеобразовательная школа №8</t>
  </si>
  <si>
    <t>Жихарева Анастасия Владимировна</t>
  </si>
  <si>
    <t>соревнование</t>
  </si>
  <si>
    <t>"Кросс наций"</t>
  </si>
  <si>
    <t>муниципальный</t>
  </si>
  <si>
    <t>грамота</t>
  </si>
  <si>
    <t>Сущенко Ирина Анатольевна, МОУ СОШ №8</t>
  </si>
  <si>
    <t>Жученя Глеб Иванович</t>
  </si>
  <si>
    <t xml:space="preserve">  Никитенко Мария Витальевна</t>
  </si>
  <si>
    <t>г.Волгодонск, ул.Пионерская, д.140 кв.16</t>
  </si>
  <si>
    <t>конкурс</t>
  </si>
  <si>
    <t>Совгатова Евгения Ивановна, МОУ СОШ №8</t>
  </si>
  <si>
    <t>Демина Дана Борисовна</t>
  </si>
  <si>
    <t>г.Волгодонск, ул.Горького, д.194 кв.49</t>
  </si>
  <si>
    <t>г.Волгодонск, ул.Пионерская, д.140 кв.1</t>
  </si>
  <si>
    <t>г.Волгодонск, ул.Ленина, д.95 кв.32</t>
  </si>
  <si>
    <t>"Всероссийский хореографический VI фестиваль"</t>
  </si>
  <si>
    <t>всероссийский</t>
  </si>
  <si>
    <t>диплом</t>
  </si>
  <si>
    <t>Назаренко Надежда</t>
  </si>
  <si>
    <t>Абрамова Екатерина Владимировна</t>
  </si>
  <si>
    <t>г.Волгодонск, ул.Дзержинского, д.3 кв.12</t>
  </si>
  <si>
    <t>Высланко Кристина, ДК "Октябрь"</t>
  </si>
  <si>
    <t>Черепнова Юлия Вячеславовна</t>
  </si>
  <si>
    <t>г.Волгодонск, ул.Горького, д.133 кв.75</t>
  </si>
  <si>
    <t>ФТСРО</t>
  </si>
  <si>
    <t>региональный</t>
  </si>
  <si>
    <t>Дроздов Александр Сергеевия, ДК "Октябрь"</t>
  </si>
  <si>
    <t>Маштаков Денис Викторович</t>
  </si>
  <si>
    <t>г.Волгодонск, ул.Пионерская, д.140 кв.61</t>
  </si>
  <si>
    <t>Зибров Сергей Дмитриевич</t>
  </si>
  <si>
    <t>Первенство по спортивной гимнастике</t>
  </si>
  <si>
    <t>Голышов Владислав Константинович, СДЮСШОР №1</t>
  </si>
  <si>
    <t>Голубов Андрей Сергеевич</t>
  </si>
  <si>
    <t>г.Волгодонск, ул.Пионерская, д.171 кв.102</t>
  </si>
  <si>
    <t>г.Волгодонск, ул.Пионерская, д.116</t>
  </si>
  <si>
    <t>Чикина Наталья Павловна, ДМШ №1</t>
  </si>
  <si>
    <t xml:space="preserve">Открытый региональный конкурс юных исполнителей на струнных инструментах среди солистов                                                                                                                                                                                                                                              </t>
  </si>
  <si>
    <t>Открытый региональный конкурс среди ансамблей, ансамбль "Донские узоры"</t>
  </si>
  <si>
    <t>Щеткина Ирина Дмитриевна</t>
  </si>
  <si>
    <t>Дуванский Дмитрий Романович</t>
  </si>
  <si>
    <t>г.Волгодонск, ул.Горького, д.143 кв.8</t>
  </si>
  <si>
    <t>вокальный конкурс "Родные просторы"</t>
  </si>
  <si>
    <t>Лесникова Анастасия Сергеевна</t>
  </si>
  <si>
    <t>г.Волгодонск, ул.Пионерская, д.140 кв.56</t>
  </si>
  <si>
    <t>Кошак Татьяна Владимировна, СДЮСШОР№6</t>
  </si>
  <si>
    <t>Одинцов Александр Алексеевич</t>
  </si>
  <si>
    <t>г.Волгодонск, ул.Фрунзе, д.7</t>
  </si>
  <si>
    <t>первенство по спортивному скалолазанию</t>
  </si>
  <si>
    <t>Проценко Федор Федорович, "Пилигрим"</t>
  </si>
  <si>
    <t>Сидорчик Илья Евгеньевич</t>
  </si>
  <si>
    <t>г.Волгодонск, ул.Пионерская, д.148 кв.8</t>
  </si>
  <si>
    <t>Спортивные бальные танцы</t>
  </si>
  <si>
    <t>Конкина Людмила Александровна</t>
  </si>
  <si>
    <t>Спортивная акробатика</t>
  </si>
  <si>
    <t>Конкурс рисунков "Чтобы счастлива, сильна была любимая страна"</t>
  </si>
  <si>
    <t>Борцов Евгений Викторович</t>
  </si>
  <si>
    <t>г.Волгодонск, ул.Козлова, д.5</t>
  </si>
  <si>
    <t>спортивная акробатика</t>
  </si>
  <si>
    <t>Ларионова Елена Викторовна, СДЮСШОР№6</t>
  </si>
  <si>
    <t>Калачева Дарья Владимировна</t>
  </si>
  <si>
    <t>г.Волгодонск, ул.Пионерская, д.171а кв.101</t>
  </si>
  <si>
    <t>Гнездилова Наталья Васильевна, Биляева Татьяна Николаевна, МОУ СОШ №8</t>
  </si>
  <si>
    <t>Попов Александр Александрович</t>
  </si>
  <si>
    <t>г.Волгодонск, ул.Дзержинского, д.3 кв.37</t>
  </si>
  <si>
    <t>Открытое первенство г.Волгодонска по карате-до "Олимп-2011"</t>
  </si>
  <si>
    <t>Сулейманова Элада Мамедовна, клуб "Барс"</t>
  </si>
  <si>
    <t>Виниченко Николай Игоревич</t>
  </si>
  <si>
    <t>Первенство Ростовской области по таекван-до</t>
  </si>
  <si>
    <t>Мартынов Михаил Сергеевич</t>
  </si>
  <si>
    <t>малоимущий</t>
  </si>
  <si>
    <t>Ким Елена Филипповна</t>
  </si>
  <si>
    <t>г.Волгодонск, ул.Пионерская, д.140 кв.57</t>
  </si>
  <si>
    <t>конференция</t>
  </si>
  <si>
    <t>Спортивный конкурс по бальным танцам</t>
  </si>
  <si>
    <t>Фомина Анна Сергеевна</t>
  </si>
  <si>
    <t>Нестеренко Ирина Демьяновна, МОУ СОШ №8</t>
  </si>
  <si>
    <t>Пономарева Елизавета Владимировна</t>
  </si>
  <si>
    <t>г.Волгодонск, ул.Строителей, д.29 кв.98</t>
  </si>
  <si>
    <t>г.Волгодонск, ул.Степная, д.155 кв.64</t>
  </si>
  <si>
    <t>Слет юных экологов "Юный краевед"</t>
  </si>
  <si>
    <t>Перфильев А.Г.</t>
  </si>
  <si>
    <t>Демидова А.А.</t>
  </si>
  <si>
    <t>Кулик Андрей Александрович</t>
  </si>
  <si>
    <t>г.Волгодонск, ул.Дзержинского, д.2/137 кв.112</t>
  </si>
  <si>
    <t>Областные соревнования по рукопашному бою</t>
  </si>
  <si>
    <t>Цевидзе Ливан Ахмедович, СК "Данил"</t>
  </si>
  <si>
    <t>Армейский рукопашный мир</t>
  </si>
  <si>
    <t>Носкова Виолетта Адександровна</t>
  </si>
  <si>
    <t>г.Волгодонск, ул.Степная, д.149 кв.15</t>
  </si>
  <si>
    <t>Первенство города по плаванию</t>
  </si>
  <si>
    <t>Самодурова Светлана Юрьевна, "Нептун"</t>
  </si>
  <si>
    <t>Плахова Елена Эдуардовна</t>
  </si>
  <si>
    <t>г.Волгодонск, ул.Пионерская, д.140 кв.45</t>
  </si>
  <si>
    <t>Первенство города по акробатике</t>
  </si>
  <si>
    <t>Клименко Марина Сергеевна, СДЮСШОР №6</t>
  </si>
  <si>
    <t>Грисько Глеб Олегович</t>
  </si>
  <si>
    <t>г.Волгодонск, ул.Ленина, д.95 кв.61</t>
  </si>
  <si>
    <t>другое</t>
  </si>
  <si>
    <t>Турнир по мини-футболу</t>
  </si>
  <si>
    <t>Дрягунов Юрий Петрович, ст."Труд"</t>
  </si>
  <si>
    <t>Конишов Руслав Фархадович</t>
  </si>
  <si>
    <t>г.Волгодонск, ул.Горького, д.133 кв.3</t>
  </si>
  <si>
    <t>"Мама, папа, я - спортивная семья"</t>
  </si>
  <si>
    <t>Цыганкова Ольга Александровна, МОУ СОШ №8</t>
  </si>
  <si>
    <t>Турнир по футболу</t>
  </si>
  <si>
    <t>Романовский К.В., ДЮСШ№5</t>
  </si>
  <si>
    <t>Матросова Анна Евгеньевна</t>
  </si>
  <si>
    <t>г.Волгодонск, ул.Пионерская, д.140 кв.104</t>
  </si>
  <si>
    <t>Фестиваль народной песни</t>
  </si>
  <si>
    <t>Колиниченко А.В., ЦДТ</t>
  </si>
  <si>
    <t>Сафарова Евгения Рафаеловна</t>
  </si>
  <si>
    <t>г.Волгодонск, ул.Ленина, д.127 кв.13</t>
  </si>
  <si>
    <t>открытый региональный вокальный конкурс "Родные просторы"</t>
  </si>
  <si>
    <t>Максиметная Наталья Константиновна, ДМШ им.Д.Д.Шостаковича</t>
  </si>
  <si>
    <t>открытый фестиваль народной песни "Донские зори"</t>
  </si>
  <si>
    <t>открытый региональный вокальный конкурс</t>
  </si>
  <si>
    <t>Борцов Александр Викторович</t>
  </si>
  <si>
    <t>первенство г.Волгодонска по спортивной акробатике</t>
  </si>
  <si>
    <t>полугодовые классификационные соревнования по спортивной акробатике</t>
  </si>
  <si>
    <t>Бузуверова Анна Павловна</t>
  </si>
  <si>
    <t>г.Волгодонск, ул.Горького, д.147 кв.65</t>
  </si>
  <si>
    <t>олимпиада</t>
  </si>
  <si>
    <t>Межрегиональная заочная физико-математическая олимпиада</t>
  </si>
  <si>
    <t>Голубова Наталья Валерьевна, МОУ СОШ №8</t>
  </si>
  <si>
    <t>Жуковский Винцент Алексеевич</t>
  </si>
  <si>
    <t>г.Волгодонск, ул.Степная, д.137 кв.35</t>
  </si>
  <si>
    <t>Всероссийский турнир по рукопашному бою на призы судейской коллегии ОФРБ</t>
  </si>
  <si>
    <t>ФОК</t>
  </si>
  <si>
    <t>Тимофеева Александра Андреевна</t>
  </si>
  <si>
    <t>г.Волгодонск, ул.Степная, д.144 кв.44</t>
  </si>
  <si>
    <t>танцевальный конкурс "Единство России"</t>
  </si>
  <si>
    <t>международный</t>
  </si>
  <si>
    <t>Меркушева Светлана Павловна</t>
  </si>
  <si>
    <t>Всероссийский конкурс "Пою мое отечество"</t>
  </si>
  <si>
    <t>Бузуверов Дмитрий Павлович</t>
  </si>
  <si>
    <t>городские соревнования по волейболу</t>
  </si>
  <si>
    <t>Покидова Ирина Николаевна</t>
  </si>
  <si>
    <t>Пилипенко Виктор Викторович</t>
  </si>
  <si>
    <t>г.Волгодонск, ул.Степная, д.155 кв.71</t>
  </si>
  <si>
    <t>городские соревнования посвященные 10-летию РоАЭС</t>
  </si>
  <si>
    <t>Голышев Владимир Константинович</t>
  </si>
  <si>
    <t>Щекина Оксана Михайловна</t>
  </si>
  <si>
    <t>г.Волгодонск, ул.Пионерская, д.171 кв.44</t>
  </si>
  <si>
    <t>олимпиада школьников ВИС ГОУ ВПО ЮРГУЭС</t>
  </si>
  <si>
    <t>многодетная</t>
  </si>
  <si>
    <t>Дорожко М.В.</t>
  </si>
  <si>
    <t>VIII городских краеведческих чтениях</t>
  </si>
  <si>
    <t>Бурова Наталья Тимофеевна, МОУ СОШ №8</t>
  </si>
  <si>
    <t>Силичев Андрей Юрьевич</t>
  </si>
  <si>
    <t>г.Волгодонск, ул.Пионерская, д.171а кв.44</t>
  </si>
  <si>
    <t>городской конкурс презентаций</t>
  </si>
  <si>
    <t>Клевцова Надежда Руслановна, МОУ СОШ №8</t>
  </si>
  <si>
    <t>Золотарев Владислав Игоревич</t>
  </si>
  <si>
    <t>г.Волгодонск, ул.Степная, д.149 кв.31</t>
  </si>
  <si>
    <t>3 городская НПК "АЮИ"</t>
  </si>
  <si>
    <t>Горелова Валерия Игоревна</t>
  </si>
  <si>
    <t>г.Волгодонск, ул.Степная, д.151 кв.42</t>
  </si>
  <si>
    <t>Конкурс сочинений "Если бы депутатом был я…"</t>
  </si>
  <si>
    <t>Инюткина Наталья Алексеевна, МОУ СОШ №8</t>
  </si>
  <si>
    <t>Ахмедов Ильвер Силверович</t>
  </si>
  <si>
    <t>г.Волгодонск, ул.Степная, д.151 кв.81</t>
  </si>
  <si>
    <t>городской слет юных друзей природы</t>
  </si>
  <si>
    <t>Чекайкина Татьяна Владимировна, МОУ СОШ №8</t>
  </si>
  <si>
    <t>Со-творчество 2011</t>
  </si>
  <si>
    <t>конкурс детского творчества "Донские лазорики", макетирование</t>
  </si>
  <si>
    <t>Афонина Лилия Анатольевна, МОУ СОШ №8</t>
  </si>
  <si>
    <t>3 Ушаковский фестиваль</t>
  </si>
  <si>
    <t>конкурс плакатов "День без машин"</t>
  </si>
  <si>
    <t>Бондарчук Максим Владимирович</t>
  </si>
  <si>
    <t>Муниципальный этап Всероссийской предметной олимпиады школьников (ЭКОНОМИКА)</t>
  </si>
  <si>
    <t>Зверева Наталья Анатольевна, МОУ СОШ №8</t>
  </si>
  <si>
    <t>Колесникова Яна Александровна</t>
  </si>
  <si>
    <t>г.Волгодонск, ул.Степная, д.169 кв.65</t>
  </si>
  <si>
    <t>городской конкурс "Если бы депутатом был я…"</t>
  </si>
  <si>
    <t>Курбет Вероника Сергеевна</t>
  </si>
  <si>
    <t>г.Волгодонск, ул.Степная, д.143 кв.14</t>
  </si>
  <si>
    <t>"Школа безопасности"</t>
  </si>
  <si>
    <t>Моисеева Ксения Игоревна</t>
  </si>
  <si>
    <t>г.Волгодонск, ул.Степная, д.146 кв.17</t>
  </si>
  <si>
    <t>Конкурс "Мамам всего мира посвящается"</t>
  </si>
  <si>
    <t>Конкурс "Педагог - призвания прекрасней нет на свете"</t>
  </si>
  <si>
    <t>"Моей милой маме"</t>
  </si>
  <si>
    <t>Тимофеева Светлана Сергеевна</t>
  </si>
  <si>
    <t>г.Волгодонск, ул.30 лет Победы, д.3 кв.32</t>
  </si>
  <si>
    <t>"Спасибо за Победу!"</t>
  </si>
  <si>
    <t>Муниципальный этап Всероссийской предметной олимпиады школьников (литература)</t>
  </si>
  <si>
    <t>Роговая Виктория Андреевна</t>
  </si>
  <si>
    <t>г.Волгодонск, ул.Горького, д.182 кв.33</t>
  </si>
  <si>
    <t>Голинская Н.А., "Алые паруса"</t>
  </si>
  <si>
    <t>Фестиваль "Звездный берег Крыма"</t>
  </si>
  <si>
    <t>Фестиваль "Живой родник"</t>
  </si>
  <si>
    <t>Конкурс "Президент года"</t>
  </si>
  <si>
    <t>Гнездилова Наталья васильевна, МОУ СОШ №8</t>
  </si>
  <si>
    <t>Курочкина Анастасия Алексеевна</t>
  </si>
  <si>
    <t>п.Красный яр, ул.Молодая, д.14</t>
  </si>
  <si>
    <t>Фестиваль "Поющие струны России"</t>
  </si>
  <si>
    <t>Конкурс юных исполнителей на струнных инструментах</t>
  </si>
  <si>
    <t>Фестиваль "Национальное достояние 2011"</t>
  </si>
  <si>
    <t>Богачева анна Вячеславовна</t>
  </si>
  <si>
    <t>г.Волгодонск, ул.Пионерская, д.171 кв.51</t>
  </si>
  <si>
    <t>Муниципальный этап Всероссийской предметной олимпиады школьников (технология)</t>
  </si>
  <si>
    <t>г.Волгодонск, ул.Степная, д.143кв.6</t>
  </si>
  <si>
    <t>IV научно-практическая конференция Академия юных исследователей</t>
  </si>
  <si>
    <t>Николаева Светлана Евгеньевна, МОУ СОШ №8</t>
  </si>
  <si>
    <t xml:space="preserve">муниципальный этап геологической и геоэкологической олимпиады школьников </t>
  </si>
  <si>
    <t>сертификат</t>
  </si>
  <si>
    <t>Зверева Наталья Анатольевна, МОУ СОШ№8</t>
  </si>
  <si>
    <r>
      <t xml:space="preserve">Банк одаренных детей города Волгодонска, 2011-12 год </t>
    </r>
    <r>
      <rPr>
        <b/>
        <i/>
        <sz val="11"/>
        <color indexed="60"/>
        <rFont val="Calibri"/>
        <family val="2"/>
      </rPr>
      <t>(с 01.01.2011 по 31.12.2011г)(01.01.2012-31.03.2012)</t>
    </r>
  </si>
  <si>
    <t>Мурзенкова Мария Сергеевна</t>
  </si>
  <si>
    <t>г.Волгодонск, ул.Степная 137-11</t>
  </si>
  <si>
    <t>Новогодний подарок любимому городу</t>
  </si>
  <si>
    <t>Погребнова Валентина Владимировна, МОУ СОШ №8</t>
  </si>
  <si>
    <t>Ушаковский фестиваль</t>
  </si>
  <si>
    <t>Шайкина Тамара Михайловна, МОУ СОШ №8</t>
  </si>
  <si>
    <t>пятый областной конкурс юных исполнителей на струнных народных инструментах</t>
  </si>
  <si>
    <t>четверый региональный фестиваль народной песни "Донские зори"</t>
  </si>
  <si>
    <t>всероссийская дистанционная олимпиада школьников по литературе "Юный литературовед"</t>
  </si>
  <si>
    <t>1-й фестиваль-конкурс «Взлёт» литературного творчества детей и молодежи Ростовской области</t>
  </si>
  <si>
    <t>Бурова Наталья Тимофеевна, МОУ СОШ №9</t>
  </si>
  <si>
    <t>муниципальное общеобразовательное учреждение средняя общеобразовательная школа №9</t>
  </si>
  <si>
    <t>Коломыцева Екатерина Сергеевна</t>
  </si>
  <si>
    <t>г.Волгодонск, ул.Горького, д.135, кв.97</t>
  </si>
  <si>
    <t xml:space="preserve">Банк одаренных детей города Волгодонска, 2012-13 год </t>
  </si>
  <si>
    <t>муниципальное общеобразовательное учреждение средняя общеобразовательная школа № 8</t>
  </si>
  <si>
    <t>г.Волгодонск, ул. Степная, 137, кв.50</t>
  </si>
  <si>
    <t>IX городские краеведческие чтения школьников</t>
  </si>
  <si>
    <t>Отборочный тур рег ионального конкурса "Мое отечество"</t>
  </si>
  <si>
    <t>v городская открытая научно-практическая конференция Академии юных исследователей</t>
  </si>
  <si>
    <t>Муниципальный этап Всероссийской олимпиады школьников по технологии</t>
  </si>
  <si>
    <t xml:space="preserve">г.Волгодонск, ул. М. Горького 147, кв. 65 </t>
  </si>
  <si>
    <t>Янковская Анастасия Николаевна</t>
  </si>
  <si>
    <t>г.Волгодонск, ул. Степная 155, кв. 56</t>
  </si>
  <si>
    <t>Отраслевая физико-математическая олимпиада "Росатом"</t>
  </si>
  <si>
    <t>г.Волгодонск,ул.  Степная 149, кв. 31</t>
  </si>
  <si>
    <t>Ахмедов Ильвер Сильверович</t>
  </si>
  <si>
    <t>г.Волгодонск, ул. Степная 151, 81</t>
  </si>
  <si>
    <t>Анчугова Анна Николаевна, МОУ СОШ №8</t>
  </si>
  <si>
    <t>Шелехова Арина Александровна</t>
  </si>
  <si>
    <t>г.Волгодонск, ул. Пионерская 146,  кв.19</t>
  </si>
  <si>
    <t>Муниципальный этап Всероссийской олимпиады школьников по обществознанию</t>
  </si>
  <si>
    <t>Региональный этап Всероссийской олимпиады школьников по обществознанию</t>
  </si>
  <si>
    <t>Щёкина Оксана Михайловна</t>
  </si>
  <si>
    <t xml:space="preserve">г.Волгодонск, ул. Горького 135-37 </t>
  </si>
  <si>
    <t>Городской конкурс сочинений и профессионального мастерства "Если б депутатом выбрали меня…"</t>
  </si>
  <si>
    <t>Макогон Вероника Алексеевна</t>
  </si>
  <si>
    <t>г.Волгодоснк, ул. Степная, 117</t>
  </si>
  <si>
    <t>Детский кинофестиваль научно-популярных и учебных фильмов "Физика-весна-кино"</t>
  </si>
  <si>
    <t>Константинов Дмитрий Алексеевич</t>
  </si>
  <si>
    <t>г.Волгодонск, ул. Пионерская 146, кв. 52</t>
  </si>
  <si>
    <t>Бурова Наталья Тимофеевна, МОУ СОШ № 8</t>
  </si>
  <si>
    <t>Афонина Лилия Анатольевна, МОУ СОШ № 8</t>
  </si>
  <si>
    <t xml:space="preserve">Городской   конкурс творческих работ «Самой лучшей маме – в самый лучший день» </t>
  </si>
  <si>
    <t>Германова Ольга Геннадьевна, МОУ СОШ № 8</t>
  </si>
  <si>
    <t>Городской конкурс детско-юношеского творчества по пожарной безопасности</t>
  </si>
  <si>
    <t>Соловьёва Олеся   Николаевна</t>
  </si>
  <si>
    <t>г. Волгодонск ул. Пионерская 175-37</t>
  </si>
  <si>
    <t xml:space="preserve">Открытый городской конкурс чтецов"Путь к мастерству
</t>
  </si>
  <si>
    <t>Совгатова Евгения Ивановна, МОУ СОШ № 8</t>
  </si>
  <si>
    <t>Президентские спортивные игры» пионербол           девочки)</t>
  </si>
  <si>
    <t>Нестеренко Ирина Демьяновна МОУ СОШ № 8</t>
  </si>
  <si>
    <t>Городская игра «Донцы - молодцы»</t>
  </si>
  <si>
    <t>г Волгодонск ул. Пионерская, 140-57</t>
  </si>
  <si>
    <t>Шайкина Тамара Михайловна, МОУ СОШ № 8</t>
  </si>
  <si>
    <t>Городской смотр-конкурс по изодеятельности «Разноцветная палитра»</t>
  </si>
  <si>
    <t>Городской конкурс рисунков на асфальте «Зеленая планета глазами детей»</t>
  </si>
  <si>
    <t>Мизгарева Ольга Александровна, МОУ СОШ №8</t>
  </si>
  <si>
    <t>Голубев Вячеслав Сергеевич</t>
  </si>
  <si>
    <t>Клевцова Надежда Руслановна, МОУ СОШ № 8</t>
  </si>
  <si>
    <t xml:space="preserve">V юбилейный городской открытый фотоконкурс «Моя Малая Родина».
</t>
  </si>
  <si>
    <t>Золотов Платон Валерьевич</t>
  </si>
  <si>
    <t>г.Волгодонск ул. Пионерская 163</t>
  </si>
  <si>
    <t>г Волгодонск ул. Пионерская, 146-66</t>
  </si>
  <si>
    <t>Ткаченко Элеонора Вячеславовна</t>
  </si>
  <si>
    <t>г.Волгодонск ул.  Дзержинского, 1-8</t>
  </si>
  <si>
    <t>Президентские спортивные игры» пионербол (мальчики)</t>
  </si>
  <si>
    <t>Нестеренко Ирина Демьяновна, МОУ СОШ № 8</t>
  </si>
  <si>
    <t>г.Волгодонск ул.Пионерская 116- 18</t>
  </si>
  <si>
    <t>Городской фестиваль агитбригад  «Мы разные, но мы вместе»</t>
  </si>
  <si>
    <t>Мусатова Юлия Руслановна</t>
  </si>
  <si>
    <t xml:space="preserve">Г.Волгодонск ул. Степная 141-20 </t>
  </si>
  <si>
    <t>Городской конкурс творческих работ «Донской край: прошлое и настоящее»</t>
  </si>
  <si>
    <t>Сущенко Ирина Анатольевна, МОУ СОШ № 8</t>
  </si>
  <si>
    <t>Карасева Екатерина Викторовна</t>
  </si>
  <si>
    <t xml:space="preserve">г.Волгодонск ул.Пионерская 102 </t>
  </si>
  <si>
    <t>Городской конкурс фестиваль «Экология творчество Дети»</t>
  </si>
  <si>
    <t>Буряков Владислав Сергеевич</t>
  </si>
  <si>
    <t>г.Волгодонск, ул. Степная, 149-78</t>
  </si>
  <si>
    <t>V юбилейный городской открытый фотоконкурс «Моя Малая Родина».</t>
  </si>
  <si>
    <t>Костик Кристина Евгеньевна</t>
  </si>
  <si>
    <t>г.Волгодонск, ул. Морская 118 кв.53</t>
  </si>
  <si>
    <t xml:space="preserve">Остапенко Евгения Николаевна </t>
  </si>
  <si>
    <t>.Волгодонск, Пионерская 179-48</t>
  </si>
  <si>
    <t>Городской конкурс соцплакатов «Каждый может сделать город чище»</t>
  </si>
  <si>
    <t>Беденко Ольга Сергеевна</t>
  </si>
  <si>
    <t>.Волгодонск, Степная 143-75</t>
  </si>
  <si>
    <t>Лекарев Николай</t>
  </si>
  <si>
    <t>Городской конкурс детского творчества «Святая Русь».</t>
  </si>
  <si>
    <t>Совгатова Евгения Ивановна МСОУ СОШ № 8</t>
  </si>
  <si>
    <t>г.Волгодонск, Степная 143-  14,</t>
  </si>
  <si>
    <t>Голубова Наталья Валерьевна, МОУ СОШ № 8</t>
  </si>
  <si>
    <t>Ханецкая Элеонора Александровна</t>
  </si>
  <si>
    <t>г.Волгодонск, ул. Дзержинского, 137/2-103</t>
  </si>
  <si>
    <t>Брикатнина Анастасия Сергеевна</t>
  </si>
  <si>
    <t>г.Волгодонск, ул. Степная, 177-11</t>
  </si>
  <si>
    <t>Биляев Александр Юрьевич</t>
  </si>
  <si>
    <t>г.Волгодонск, ул. Горького, 167-46</t>
  </si>
  <si>
    <t>Чурапин Василий Александрович</t>
  </si>
  <si>
    <t>г Волгодонск, ул. Степная, 137-72</t>
  </si>
  <si>
    <t>Щекина Анастасия Михайловна</t>
  </si>
  <si>
    <t>г Волгодонск, ул. Степная, 137-50</t>
  </si>
  <si>
    <t>Городской фестиваль «Безопасное колесо»Конкурс «Путь в школу»Конкурс «Путь в школу»</t>
  </si>
  <si>
    <t>г Волгодонск, Степная 155-64</t>
  </si>
  <si>
    <t>Мелихов Максим Вячеславович</t>
  </si>
  <si>
    <t>г Волгодонск, ул. Степная, 155-8</t>
  </si>
  <si>
    <t>Еланский Никита Андреевич</t>
  </si>
  <si>
    <t>Волгодонской район, х.Погожев, ул.Комсомольская, 27</t>
  </si>
  <si>
    <t>Городской конкурс экологических газет «Экология и здоровье»</t>
  </si>
  <si>
    <t>Анчугова Анна Николаевна , МОУ СОШ № 8</t>
  </si>
  <si>
    <t>Лосев Максим Анатольевич</t>
  </si>
  <si>
    <t>Красный Яр ул. Молодая 13</t>
  </si>
  <si>
    <t>Лукашова Елена Александровна</t>
  </si>
  <si>
    <t>г Волгодонск, ул.Дружбы 7/ 22-175</t>
  </si>
  <si>
    <t>г Волгодонск, ул.Степная 155-56</t>
  </si>
  <si>
    <t>Всероссийский день бега «Кросс наций»</t>
  </si>
  <si>
    <t>Мазепин Павел Алексеевич</t>
  </si>
  <si>
    <t xml:space="preserve">Ст. Романовская 
пер. Шмитовой 20-1
</t>
  </si>
  <si>
    <t xml:space="preserve">Городской фестиваль «Безопасное колесо»
Конкурс «Путь в школу»
Городской фестиваль «Безопасное колесо»
Конкурс «Путь в школу»
</t>
  </si>
  <si>
    <t>Мазепина Наталья Алексеевна</t>
  </si>
  <si>
    <t>г.Вологдонск ул. Горького 135-46</t>
  </si>
  <si>
    <t xml:space="preserve">Городской смотр конкурс агитбригад ЮИД </t>
  </si>
  <si>
    <t>г.Вологдонск ул. Степная 149-74</t>
  </si>
  <si>
    <t>Кочетова Алёна Дмитриевна</t>
  </si>
  <si>
    <t>Дудникова Дарина Валерьевна</t>
  </si>
  <si>
    <t xml:space="preserve">г Волгодонск ул. Горького 194 кв.71  </t>
  </si>
  <si>
    <t>Дзюба Анна Андреевна</t>
  </si>
  <si>
    <t xml:space="preserve">г Волгодонск ул. Степная 141 кв.47 </t>
  </si>
  <si>
    <t>Литовкина Виктория Витальевна</t>
  </si>
  <si>
    <t>г Волгодонск ул 30 лет победы 5 кв.9</t>
  </si>
  <si>
    <t>Долот Ангелина Александровна</t>
  </si>
  <si>
    <t>г Волгодонск ул. Степная 151- 85</t>
  </si>
  <si>
    <t>Хишко Анастасия Александровна</t>
  </si>
  <si>
    <t>г Волгодонск ул.Горького д.182кв.132</t>
  </si>
  <si>
    <t>Астахова Виктория Витальевна</t>
  </si>
  <si>
    <t>г Волгодонск ул.  Ленина д.119 кв.61</t>
  </si>
  <si>
    <t xml:space="preserve">Филина Александра Юрьевна </t>
  </si>
  <si>
    <t>г Волгодонск ул. Горького д.131 кв.16</t>
  </si>
  <si>
    <t>Ткаченко Анастасия Леонидовна</t>
  </si>
  <si>
    <t>21.12 2002</t>
  </si>
  <si>
    <t>г Волгодонск Садоводство «Машиностроителей», Романовское шоссе, д.80</t>
  </si>
  <si>
    <t>Дёшина Дана Денисовна</t>
  </si>
  <si>
    <t>10.01.2003 г.</t>
  </si>
  <si>
    <t xml:space="preserve">г Волгодонск ул. Горького 194 кв.65  </t>
  </si>
  <si>
    <t>Черепнова Юлия Владимировна</t>
  </si>
  <si>
    <t>г Волгодонск ул. Горького 133-75</t>
  </si>
  <si>
    <t>Загорская Валерия Александровна</t>
  </si>
  <si>
    <t>г Волгодонск ул. Пионерская 179 кв.15</t>
  </si>
  <si>
    <t>г Волгодонск ул. Пионерская д.140 кв.56</t>
  </si>
  <si>
    <t>Маняхина Нина Васильевна, МОУ СОШ № 8</t>
  </si>
  <si>
    <t>Дмитриченко Александр Aлександрович</t>
  </si>
  <si>
    <t>г Волгодонск ул. Степная 157 кв.71</t>
  </si>
  <si>
    <t>Президентские спортивные игры» пионербол           ( мальчики)</t>
  </si>
  <si>
    <t>Нежиков Константин Николаевич</t>
  </si>
  <si>
    <t xml:space="preserve">г Волгодонск ул. Пионерская 171а кв.96 </t>
  </si>
  <si>
    <t>Сёмкин Антон Вячеславович</t>
  </si>
  <si>
    <t>г Волгодонск ул. Пионерская 171а кв.117</t>
  </si>
  <si>
    <t>Биленко Николай Александрович</t>
  </si>
  <si>
    <t>г Волгодонск ул..Степная д.147 кв.52</t>
  </si>
  <si>
    <t xml:space="preserve">Сидорчик Илья Евгеньевич </t>
  </si>
  <si>
    <t>г Волгодонск  ул.Пионерская д.148 кв.8</t>
  </si>
  <si>
    <t>Нечипоренко Максим Андреевич</t>
  </si>
  <si>
    <t>г Волгодонск ул.Пионерская д.181 кв.16</t>
  </si>
  <si>
    <t>Журавлёв Роман Максимович</t>
  </si>
  <si>
    <t>г Волгодонск ул.Дзержинс кого д.2\137кв.80</t>
  </si>
  <si>
    <t xml:space="preserve">Цыкин Георгий Алексеевич                  </t>
  </si>
  <si>
    <t>г Волгодонск, ул. Горького д. 194, кв. 70</t>
  </si>
  <si>
    <t xml:space="preserve">Логвиненко Алёна  Васильевна           </t>
  </si>
  <si>
    <t>г Волгодонск ул. Пионерская д. 183, кв. 16</t>
  </si>
  <si>
    <t>Всроссийский день бегуна " Кросс напций"</t>
  </si>
  <si>
    <t xml:space="preserve">Матросова Анна Евгеньевна </t>
  </si>
  <si>
    <t>г Волгодонск ул. Пионерская 140-104</t>
  </si>
  <si>
    <t xml:space="preserve">«Президентские спортивные игры» баскетбол </t>
  </si>
  <si>
    <t>Демченко александра Михайловна , МОУ СОШ№ 8</t>
  </si>
  <si>
    <t>Бондарчук Валерия Владимировна</t>
  </si>
  <si>
    <t xml:space="preserve">г. Волгодонск, Степная 149-89 </t>
  </si>
  <si>
    <t>Барахтянская Анастасия Сергеевна</t>
  </si>
  <si>
    <t>г.Волгодонск ул.Пионерская, 175-64</t>
  </si>
  <si>
    <t>Перминова Анастасия Владимировна</t>
  </si>
  <si>
    <t xml:space="preserve">г.Волгодонск ул. Пионерская 171а-91 </t>
  </si>
  <si>
    <t>Луценко Екатерина Павловна</t>
  </si>
  <si>
    <t xml:space="preserve">г.Волгодонск ул. Горького 131-51 </t>
  </si>
  <si>
    <t xml:space="preserve">Федорова Елена Сергеевна </t>
  </si>
  <si>
    <t xml:space="preserve">г Волгодонск ул Степная 151-36 </t>
  </si>
  <si>
    <t>Носов Владимир Павлович</t>
  </si>
  <si>
    <t>Традиционный Кубок г Волгодонска по гребле на байдарках</t>
  </si>
  <si>
    <t>полная, многодетная семья</t>
  </si>
  <si>
    <t>полная семья</t>
  </si>
  <si>
    <t>неполная, малообеспеченная семья</t>
  </si>
  <si>
    <t>полная малообеспеченная семья</t>
  </si>
  <si>
    <t>полная, малообеспеченная семья</t>
  </si>
  <si>
    <t>неполная семья</t>
  </si>
  <si>
    <t>полная многодетная семья</t>
  </si>
  <si>
    <t xml:space="preserve">Всероссийский день бега «Кросс наций»
</t>
  </si>
  <si>
    <t>полная</t>
  </si>
  <si>
    <t>полная, многодетная, малообеспеченная семья</t>
  </si>
  <si>
    <t>Городская игра -путешествие " Золотой компас"</t>
  </si>
  <si>
    <t>Дистанционный творческий конкурс видеороликов на немецком языке</t>
  </si>
  <si>
    <t>Бушуева Марина Владимировна МОУ СОШ № 8</t>
  </si>
  <si>
    <t>неполная малообеспеченная семья</t>
  </si>
  <si>
    <t>Мирная Лилия Михайловна</t>
  </si>
  <si>
    <t xml:space="preserve">г Волгодонск ул. Пионерская, дом  148, кв.38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</si>
</sst>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i/>
      <sz val="11"/>
      <color indexed="6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2"/>
      <color indexed="10"/>
      <name val="Calibri"/>
      <family val="2"/>
    </font>
    <font>
      <b/>
      <i/>
      <sz val="16"/>
      <name val="Calibri"/>
      <family val="2"/>
    </font>
    <font>
      <sz val="9"/>
      <name val="Calibri"/>
      <family val="2"/>
    </font>
    <font>
      <sz val="12"/>
      <color indexed="8"/>
      <name val="Times New Roman"/>
      <family val="1"/>
    </font>
    <font>
      <b/>
      <i/>
      <sz val="20"/>
      <color indexed="60"/>
      <name val="Calibri"/>
      <family val="2"/>
    </font>
    <font>
      <b/>
      <i/>
      <sz val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i/>
      <sz val="20"/>
      <color theme="5" tint="-0.24997000396251678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CF96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textRotation="90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49" fillId="33" borderId="10" xfId="0" applyFont="1" applyFill="1" applyBorder="1" applyAlignment="1">
      <alignment horizontal="center" vertical="center" textRotation="90" wrapText="1"/>
    </xf>
    <xf numFmtId="0" fontId="0" fillId="16" borderId="10" xfId="0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6" xfId="0" applyFill="1" applyBorder="1" applyAlignment="1">
      <alignment horizontal="left" vertical="center"/>
    </xf>
    <xf numFmtId="0" fontId="50" fillId="34" borderId="15" xfId="0" applyFont="1" applyFill="1" applyBorder="1" applyAlignment="1">
      <alignment wrapText="1"/>
    </xf>
    <xf numFmtId="0" fontId="50" fillId="35" borderId="15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/>
    </xf>
    <xf numFmtId="0" fontId="0" fillId="36" borderId="15" xfId="0" applyFill="1" applyBorder="1" applyAlignment="1">
      <alignment/>
    </xf>
    <xf numFmtId="0" fontId="0" fillId="36" borderId="17" xfId="0" applyFill="1" applyBorder="1" applyAlignment="1">
      <alignment horizontal="left" vertical="center"/>
    </xf>
    <xf numFmtId="0" fontId="0" fillId="36" borderId="12" xfId="0" applyFill="1" applyBorder="1" applyAlignment="1">
      <alignment/>
    </xf>
    <xf numFmtId="0" fontId="0" fillId="36" borderId="14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3" xfId="0" applyFill="1" applyBorder="1" applyAlignment="1">
      <alignment/>
    </xf>
    <xf numFmtId="14" fontId="0" fillId="0" borderId="10" xfId="0" applyNumberFormat="1" applyBorder="1" applyAlignment="1">
      <alignment/>
    </xf>
    <xf numFmtId="0" fontId="0" fillId="37" borderId="10" xfId="0" applyFill="1" applyBorder="1" applyAlignment="1">
      <alignment/>
    </xf>
    <xf numFmtId="0" fontId="51" fillId="0" borderId="0" xfId="0" applyFont="1" applyAlignment="1">
      <alignment/>
    </xf>
    <xf numFmtId="14" fontId="0" fillId="37" borderId="10" xfId="0" applyNumberFormat="1" applyFill="1" applyBorder="1" applyAlignment="1">
      <alignment/>
    </xf>
    <xf numFmtId="0" fontId="0" fillId="37" borderId="0" xfId="0" applyFill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14" fontId="26" fillId="0" borderId="10" xfId="0" applyNumberFormat="1" applyFont="1" applyBorder="1" applyAlignment="1">
      <alignment/>
    </xf>
    <xf numFmtId="0" fontId="26" fillId="37" borderId="10" xfId="0" applyFont="1" applyFill="1" applyBorder="1" applyAlignment="1">
      <alignment/>
    </xf>
    <xf numFmtId="14" fontId="26" fillId="37" borderId="10" xfId="0" applyNumberFormat="1" applyFont="1" applyFill="1" applyBorder="1" applyAlignment="1">
      <alignment/>
    </xf>
    <xf numFmtId="0" fontId="26" fillId="37" borderId="0" xfId="0" applyFont="1" applyFill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14" fontId="47" fillId="0" borderId="10" xfId="0" applyNumberFormat="1" applyFont="1" applyBorder="1" applyAlignment="1">
      <alignment/>
    </xf>
    <xf numFmtId="0" fontId="52" fillId="0" borderId="0" xfId="0" applyFont="1" applyAlignment="1">
      <alignment/>
    </xf>
    <xf numFmtId="0" fontId="26" fillId="36" borderId="17" xfId="0" applyFont="1" applyFill="1" applyBorder="1" applyAlignment="1">
      <alignment horizontal="left" vertical="top" wrapText="1"/>
    </xf>
    <xf numFmtId="0" fontId="26" fillId="34" borderId="16" xfId="0" applyFont="1" applyFill="1" applyBorder="1" applyAlignment="1">
      <alignment horizontal="left" vertical="top" wrapText="1"/>
    </xf>
    <xf numFmtId="0" fontId="26" fillId="36" borderId="14" xfId="0" applyFont="1" applyFill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8" fillId="33" borderId="10" xfId="0" applyFont="1" applyFill="1" applyBorder="1" applyAlignment="1">
      <alignment horizontal="left" vertical="top" textRotation="90" wrapText="1"/>
    </xf>
    <xf numFmtId="0" fontId="26" fillId="0" borderId="0" xfId="0" applyFont="1" applyAlignment="1">
      <alignment horizontal="left" vertical="top" textRotation="90" wrapText="1"/>
    </xf>
    <xf numFmtId="0" fontId="26" fillId="0" borderId="10" xfId="0" applyFont="1" applyBorder="1" applyAlignment="1">
      <alignment horizontal="left" vertical="top" wrapText="1"/>
    </xf>
    <xf numFmtId="0" fontId="26" fillId="16" borderId="1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horizontal="left" vertical="top" wrapText="1"/>
    </xf>
    <xf numFmtId="0" fontId="26" fillId="34" borderId="15" xfId="0" applyFont="1" applyFill="1" applyBorder="1" applyAlignment="1">
      <alignment horizontal="left" vertical="top" wrapText="1"/>
    </xf>
    <xf numFmtId="0" fontId="26" fillId="36" borderId="15" xfId="0" applyFont="1" applyFill="1" applyBorder="1" applyAlignment="1">
      <alignment horizontal="left" vertical="top" wrapText="1"/>
    </xf>
    <xf numFmtId="0" fontId="26" fillId="36" borderId="16" xfId="0" applyFont="1" applyFill="1" applyBorder="1" applyAlignment="1">
      <alignment horizontal="left" vertical="top" wrapText="1"/>
    </xf>
    <xf numFmtId="0" fontId="29" fillId="34" borderId="15" xfId="0" applyFont="1" applyFill="1" applyBorder="1" applyAlignment="1">
      <alignment horizontal="left" vertical="top" wrapText="1"/>
    </xf>
    <xf numFmtId="0" fontId="29" fillId="35" borderId="15" xfId="0" applyFont="1" applyFill="1" applyBorder="1" applyAlignment="1">
      <alignment horizontal="left" vertical="top" wrapText="1"/>
    </xf>
    <xf numFmtId="0" fontId="26" fillId="35" borderId="17" xfId="0" applyFont="1" applyFill="1" applyBorder="1" applyAlignment="1">
      <alignment horizontal="left" vertical="top" wrapText="1"/>
    </xf>
    <xf numFmtId="0" fontId="26" fillId="34" borderId="17" xfId="0" applyFont="1" applyFill="1" applyBorder="1" applyAlignment="1">
      <alignment horizontal="left" vertical="top" wrapText="1"/>
    </xf>
    <xf numFmtId="0" fontId="26" fillId="34" borderId="18" xfId="0" applyFont="1" applyFill="1" applyBorder="1" applyAlignment="1">
      <alignment horizontal="left" vertical="top" wrapText="1"/>
    </xf>
    <xf numFmtId="0" fontId="26" fillId="34" borderId="0" xfId="0" applyFont="1" applyFill="1" applyBorder="1" applyAlignment="1">
      <alignment horizontal="left" vertical="top" wrapText="1"/>
    </xf>
    <xf numFmtId="0" fontId="26" fillId="34" borderId="11" xfId="0" applyFont="1" applyFill="1" applyBorder="1" applyAlignment="1">
      <alignment horizontal="left" vertical="top" wrapText="1"/>
    </xf>
    <xf numFmtId="0" fontId="26" fillId="34" borderId="12" xfId="0" applyFont="1" applyFill="1" applyBorder="1" applyAlignment="1">
      <alignment horizontal="left" vertical="top" wrapText="1"/>
    </xf>
    <xf numFmtId="0" fontId="26" fillId="34" borderId="13" xfId="0" applyFont="1" applyFill="1" applyBorder="1" applyAlignment="1">
      <alignment horizontal="left" vertical="top" wrapText="1"/>
    </xf>
    <xf numFmtId="0" fontId="26" fillId="36" borderId="12" xfId="0" applyFont="1" applyFill="1" applyBorder="1" applyAlignment="1">
      <alignment horizontal="left" vertical="top" wrapText="1"/>
    </xf>
    <xf numFmtId="0" fontId="26" fillId="36" borderId="13" xfId="0" applyFont="1" applyFill="1" applyBorder="1" applyAlignment="1">
      <alignment horizontal="left" vertical="top" wrapText="1"/>
    </xf>
    <xf numFmtId="0" fontId="26" fillId="34" borderId="14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14" fontId="6" fillId="0" borderId="10" xfId="0" applyNumberFormat="1" applyFont="1" applyBorder="1" applyAlignment="1">
      <alignment horizontal="left" vertical="top" wrapText="1"/>
    </xf>
    <xf numFmtId="0" fontId="6" fillId="37" borderId="10" xfId="0" applyFont="1" applyFill="1" applyBorder="1" applyAlignment="1">
      <alignment horizontal="left" vertical="top" wrapText="1"/>
    </xf>
    <xf numFmtId="14" fontId="53" fillId="0" borderId="0" xfId="0" applyNumberFormat="1" applyFont="1" applyAlignment="1">
      <alignment/>
    </xf>
    <xf numFmtId="0" fontId="53" fillId="0" borderId="0" xfId="0" applyFont="1" applyAlignment="1">
      <alignment/>
    </xf>
    <xf numFmtId="14" fontId="53" fillId="0" borderId="0" xfId="0" applyNumberFormat="1" applyFont="1" applyAlignment="1">
      <alignment vertical="top"/>
    </xf>
    <xf numFmtId="0" fontId="53" fillId="0" borderId="0" xfId="0" applyFont="1" applyAlignment="1">
      <alignment vertical="top"/>
    </xf>
    <xf numFmtId="0" fontId="53" fillId="0" borderId="19" xfId="0" applyFont="1" applyBorder="1" applyAlignment="1">
      <alignment vertical="top" wrapText="1"/>
    </xf>
    <xf numFmtId="0" fontId="53" fillId="0" borderId="20" xfId="0" applyFont="1" applyBorder="1" applyAlignment="1">
      <alignment/>
    </xf>
    <xf numFmtId="0" fontId="53" fillId="0" borderId="10" xfId="0" applyFont="1" applyBorder="1" applyAlignment="1">
      <alignment/>
    </xf>
    <xf numFmtId="14" fontId="53" fillId="0" borderId="10" xfId="0" applyNumberFormat="1" applyFont="1" applyBorder="1" applyAlignment="1">
      <alignment/>
    </xf>
    <xf numFmtId="14" fontId="53" fillId="0" borderId="10" xfId="0" applyNumberFormat="1" applyFont="1" applyBorder="1" applyAlignment="1">
      <alignment vertical="top"/>
    </xf>
    <xf numFmtId="0" fontId="54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2" fillId="0" borderId="21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0"/>
  <sheetViews>
    <sheetView zoomScale="80" zoomScaleNormal="80" zoomScalePageLayoutView="0" workbookViewId="0" topLeftCell="A1">
      <pane ySplit="2" topLeftCell="A42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4.28125" style="0" customWidth="1"/>
    <col min="2" max="2" width="11.57421875" style="0" customWidth="1"/>
    <col min="3" max="3" width="10.421875" style="0" customWidth="1"/>
    <col min="4" max="4" width="10.8515625" style="0" bestFit="1" customWidth="1"/>
    <col min="7" max="7" width="5.8515625" style="0" customWidth="1"/>
    <col min="8" max="8" width="6.00390625" style="0" customWidth="1"/>
    <col min="9" max="10" width="17.140625" style="0" customWidth="1"/>
    <col min="11" max="11" width="12.140625" style="0" customWidth="1"/>
    <col min="13" max="13" width="14.421875" style="0" customWidth="1"/>
    <col min="16" max="16" width="11.421875" style="0" customWidth="1"/>
  </cols>
  <sheetData>
    <row r="1" spans="1:17" ht="28.5" customHeight="1">
      <c r="A1" s="79" t="s">
        <v>251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24" ht="136.5" customHeight="1">
      <c r="A2" s="4" t="s">
        <v>2</v>
      </c>
      <c r="B2" s="4" t="s">
        <v>3</v>
      </c>
      <c r="C2" s="4" t="s">
        <v>0</v>
      </c>
      <c r="D2" s="4" t="s">
        <v>1</v>
      </c>
      <c r="E2" s="4" t="s">
        <v>41</v>
      </c>
      <c r="F2" s="4" t="s">
        <v>19</v>
      </c>
      <c r="G2" s="4" t="s">
        <v>5</v>
      </c>
      <c r="H2" s="4" t="s">
        <v>4</v>
      </c>
      <c r="I2" s="4" t="s">
        <v>13</v>
      </c>
      <c r="J2" s="4" t="s">
        <v>12</v>
      </c>
      <c r="K2" s="4" t="s">
        <v>8</v>
      </c>
      <c r="L2" s="4" t="s">
        <v>7</v>
      </c>
      <c r="M2" s="4" t="s">
        <v>9</v>
      </c>
      <c r="N2" s="4" t="s">
        <v>14</v>
      </c>
      <c r="O2" s="4" t="s">
        <v>15</v>
      </c>
      <c r="P2" s="4" t="s">
        <v>42</v>
      </c>
      <c r="Q2" s="4" t="s">
        <v>18</v>
      </c>
      <c r="R2" s="1"/>
      <c r="S2" s="1"/>
      <c r="T2" s="2"/>
      <c r="U2" s="2"/>
      <c r="V2" s="2"/>
      <c r="W2" s="2"/>
      <c r="X2" s="2"/>
    </row>
    <row r="3" spans="1:17" ht="15">
      <c r="A3" s="3">
        <v>1</v>
      </c>
      <c r="B3" s="3" t="s">
        <v>43</v>
      </c>
      <c r="C3" s="3" t="s">
        <v>44</v>
      </c>
      <c r="D3" s="27">
        <v>38057</v>
      </c>
      <c r="E3" s="28" t="s">
        <v>57</v>
      </c>
      <c r="F3" s="3">
        <v>7</v>
      </c>
      <c r="G3" s="3">
        <v>2</v>
      </c>
      <c r="H3" s="3">
        <v>2011</v>
      </c>
      <c r="I3" s="3" t="s">
        <v>45</v>
      </c>
      <c r="J3" s="3" t="s">
        <v>46</v>
      </c>
      <c r="K3" s="3" t="s">
        <v>11</v>
      </c>
      <c r="L3" s="3" t="s">
        <v>47</v>
      </c>
      <c r="M3" s="3" t="s">
        <v>48</v>
      </c>
      <c r="N3" s="3" t="s">
        <v>17</v>
      </c>
      <c r="O3" s="3"/>
      <c r="P3" s="3" t="s">
        <v>49</v>
      </c>
      <c r="Q3" s="3"/>
    </row>
    <row r="4" spans="1:17" ht="15">
      <c r="A4" s="3">
        <v>2</v>
      </c>
      <c r="B4" s="3" t="s">
        <v>43</v>
      </c>
      <c r="C4" s="3" t="s">
        <v>50</v>
      </c>
      <c r="D4" s="27">
        <v>38029</v>
      </c>
      <c r="E4" s="28" t="s">
        <v>58</v>
      </c>
      <c r="F4" s="3">
        <v>7</v>
      </c>
      <c r="G4" s="3">
        <v>2</v>
      </c>
      <c r="H4" s="3">
        <v>2011</v>
      </c>
      <c r="I4" s="3" t="s">
        <v>45</v>
      </c>
      <c r="J4" s="3" t="s">
        <v>46</v>
      </c>
      <c r="K4" s="3" t="s">
        <v>11</v>
      </c>
      <c r="L4" s="3" t="s">
        <v>47</v>
      </c>
      <c r="M4" s="3" t="s">
        <v>48</v>
      </c>
      <c r="N4" s="3" t="s">
        <v>17</v>
      </c>
      <c r="O4" s="3"/>
      <c r="P4" s="3" t="s">
        <v>49</v>
      </c>
      <c r="Q4" s="3"/>
    </row>
    <row r="5" spans="1:17" ht="15">
      <c r="A5" s="3">
        <v>3</v>
      </c>
      <c r="B5" s="3" t="s">
        <v>43</v>
      </c>
      <c r="C5" s="3" t="s">
        <v>99</v>
      </c>
      <c r="D5" s="27">
        <v>37790</v>
      </c>
      <c r="E5" s="28" t="s">
        <v>100</v>
      </c>
      <c r="F5" s="3">
        <v>8</v>
      </c>
      <c r="G5" s="3">
        <v>2</v>
      </c>
      <c r="H5" s="3">
        <v>2011</v>
      </c>
      <c r="I5" s="3" t="s">
        <v>45</v>
      </c>
      <c r="J5" s="3" t="s">
        <v>101</v>
      </c>
      <c r="K5" s="3" t="s">
        <v>10</v>
      </c>
      <c r="L5" s="3" t="s">
        <v>47</v>
      </c>
      <c r="M5" s="3" t="s">
        <v>48</v>
      </c>
      <c r="N5" s="3" t="s">
        <v>17</v>
      </c>
      <c r="O5" s="3"/>
      <c r="P5" s="3" t="s">
        <v>102</v>
      </c>
      <c r="Q5" s="3"/>
    </row>
    <row r="6" spans="1:17" ht="15">
      <c r="A6" s="3">
        <v>4</v>
      </c>
      <c r="B6" s="3" t="s">
        <v>43</v>
      </c>
      <c r="C6" s="3" t="s">
        <v>103</v>
      </c>
      <c r="D6" s="27">
        <v>37625</v>
      </c>
      <c r="E6" s="3" t="s">
        <v>104</v>
      </c>
      <c r="F6" s="3">
        <v>8</v>
      </c>
      <c r="G6" s="3">
        <v>2</v>
      </c>
      <c r="H6" s="3">
        <v>2011</v>
      </c>
      <c r="I6" s="3" t="s">
        <v>53</v>
      </c>
      <c r="J6" s="3" t="s">
        <v>98</v>
      </c>
      <c r="K6" s="3" t="s">
        <v>11</v>
      </c>
      <c r="L6" s="3" t="s">
        <v>47</v>
      </c>
      <c r="M6" s="3" t="s">
        <v>48</v>
      </c>
      <c r="N6" s="3" t="s">
        <v>38</v>
      </c>
      <c r="O6" s="3"/>
      <c r="P6" s="3" t="s">
        <v>105</v>
      </c>
      <c r="Q6" s="3"/>
    </row>
    <row r="7" spans="1:17" ht="15">
      <c r="A7" s="3">
        <v>5</v>
      </c>
      <c r="B7" s="3" t="s">
        <v>43</v>
      </c>
      <c r="C7" s="3" t="s">
        <v>106</v>
      </c>
      <c r="D7" s="27">
        <v>37625</v>
      </c>
      <c r="E7" s="3" t="s">
        <v>107</v>
      </c>
      <c r="F7" s="3">
        <v>8</v>
      </c>
      <c r="G7" s="3">
        <v>2</v>
      </c>
      <c r="H7" s="3">
        <v>2011</v>
      </c>
      <c r="I7" s="3" t="s">
        <v>45</v>
      </c>
      <c r="J7" s="3" t="s">
        <v>108</v>
      </c>
      <c r="K7" s="3" t="s">
        <v>11</v>
      </c>
      <c r="L7" s="3" t="s">
        <v>47</v>
      </c>
      <c r="M7" s="3" t="s">
        <v>48</v>
      </c>
      <c r="N7" s="3" t="s">
        <v>17</v>
      </c>
      <c r="O7" s="3"/>
      <c r="P7" s="3" t="s">
        <v>109</v>
      </c>
      <c r="Q7" s="3"/>
    </row>
    <row r="8" spans="1:17" ht="15">
      <c r="A8" s="3">
        <v>6</v>
      </c>
      <c r="B8" s="3" t="s">
        <v>43</v>
      </c>
      <c r="C8" s="3" t="s">
        <v>51</v>
      </c>
      <c r="D8" s="27">
        <v>37580</v>
      </c>
      <c r="E8" s="3" t="s">
        <v>52</v>
      </c>
      <c r="F8" s="3">
        <v>9</v>
      </c>
      <c r="G8" s="3">
        <v>3</v>
      </c>
      <c r="H8" s="3">
        <v>2011</v>
      </c>
      <c r="I8" s="3" t="s">
        <v>53</v>
      </c>
      <c r="J8" s="28" t="s">
        <v>223</v>
      </c>
      <c r="K8" s="3" t="s">
        <v>10</v>
      </c>
      <c r="L8" s="3" t="s">
        <v>47</v>
      </c>
      <c r="M8" s="3" t="s">
        <v>48</v>
      </c>
      <c r="N8" s="3" t="s">
        <v>38</v>
      </c>
      <c r="O8" s="3"/>
      <c r="P8" s="3" t="s">
        <v>54</v>
      </c>
      <c r="Q8" s="3"/>
    </row>
    <row r="9" spans="1:17" ht="15">
      <c r="A9" s="3"/>
      <c r="B9" s="3"/>
      <c r="C9" s="3"/>
      <c r="D9" s="27"/>
      <c r="E9" s="3"/>
      <c r="F9" s="3"/>
      <c r="G9" s="3"/>
      <c r="H9" s="3">
        <v>2011</v>
      </c>
      <c r="I9" s="3" t="s">
        <v>53</v>
      </c>
      <c r="J9" s="28" t="s">
        <v>224</v>
      </c>
      <c r="K9" s="3" t="s">
        <v>11</v>
      </c>
      <c r="L9" s="3" t="s">
        <v>47</v>
      </c>
      <c r="M9" s="3" t="s">
        <v>48</v>
      </c>
      <c r="N9" s="3" t="s">
        <v>36</v>
      </c>
      <c r="O9" s="3"/>
      <c r="P9" s="3" t="s">
        <v>54</v>
      </c>
      <c r="Q9" s="3"/>
    </row>
    <row r="10" spans="1:17" ht="15">
      <c r="A10" s="3"/>
      <c r="B10" s="3"/>
      <c r="C10" s="3"/>
      <c r="D10" s="27"/>
      <c r="E10" s="3"/>
      <c r="F10" s="3"/>
      <c r="G10" s="3"/>
      <c r="H10" s="3">
        <v>2011</v>
      </c>
      <c r="I10" s="3" t="s">
        <v>53</v>
      </c>
      <c r="J10" s="28" t="s">
        <v>59</v>
      </c>
      <c r="K10" s="3" t="s">
        <v>11</v>
      </c>
      <c r="L10" s="3" t="s">
        <v>60</v>
      </c>
      <c r="M10" s="3" t="s">
        <v>61</v>
      </c>
      <c r="N10" s="3" t="s">
        <v>38</v>
      </c>
      <c r="O10" s="3"/>
      <c r="P10" s="3" t="s">
        <v>62</v>
      </c>
      <c r="Q10" s="3"/>
    </row>
    <row r="11" spans="1:17" ht="15">
      <c r="A11" s="3">
        <v>7</v>
      </c>
      <c r="B11" s="3" t="s">
        <v>43</v>
      </c>
      <c r="C11" s="3" t="s">
        <v>55</v>
      </c>
      <c r="D11" s="27">
        <v>37631</v>
      </c>
      <c r="E11" s="3" t="s">
        <v>56</v>
      </c>
      <c r="F11" s="3">
        <v>9</v>
      </c>
      <c r="G11" s="3">
        <v>3</v>
      </c>
      <c r="H11" s="3">
        <v>2011</v>
      </c>
      <c r="I11" s="3" t="s">
        <v>53</v>
      </c>
      <c r="J11" s="3" t="s">
        <v>98</v>
      </c>
      <c r="K11" s="3" t="s">
        <v>10</v>
      </c>
      <c r="L11" s="3" t="s">
        <v>47</v>
      </c>
      <c r="M11" s="3" t="s">
        <v>48</v>
      </c>
      <c r="N11" s="3" t="s">
        <v>38</v>
      </c>
      <c r="O11" s="3"/>
      <c r="P11" s="28" t="s">
        <v>54</v>
      </c>
      <c r="Q11" s="3"/>
    </row>
    <row r="12" spans="1:17" ht="15">
      <c r="A12" s="3">
        <v>8</v>
      </c>
      <c r="B12" s="3" t="s">
        <v>43</v>
      </c>
      <c r="C12" s="3" t="s">
        <v>63</v>
      </c>
      <c r="D12" s="27">
        <v>37476</v>
      </c>
      <c r="E12" s="3" t="s">
        <v>64</v>
      </c>
      <c r="F12" s="3">
        <v>9</v>
      </c>
      <c r="G12" s="3">
        <v>3</v>
      </c>
      <c r="H12" s="3">
        <v>2011</v>
      </c>
      <c r="I12" s="3" t="s">
        <v>53</v>
      </c>
      <c r="J12" s="28" t="s">
        <v>59</v>
      </c>
      <c r="K12" s="3" t="s">
        <v>10</v>
      </c>
      <c r="L12" s="3" t="s">
        <v>60</v>
      </c>
      <c r="M12" s="3" t="s">
        <v>61</v>
      </c>
      <c r="N12" s="3" t="s">
        <v>38</v>
      </c>
      <c r="O12" s="3"/>
      <c r="P12" s="3" t="s">
        <v>65</v>
      </c>
      <c r="Q12" s="3"/>
    </row>
    <row r="13" spans="1:17" ht="15">
      <c r="A13" s="3">
        <v>9</v>
      </c>
      <c r="B13" s="3" t="s">
        <v>43</v>
      </c>
      <c r="C13" s="3" t="s">
        <v>66</v>
      </c>
      <c r="D13" s="27">
        <v>37464</v>
      </c>
      <c r="E13" s="3" t="s">
        <v>67</v>
      </c>
      <c r="F13" s="3">
        <v>9</v>
      </c>
      <c r="G13" s="3">
        <v>3</v>
      </c>
      <c r="H13" s="3">
        <v>2011</v>
      </c>
      <c r="I13" s="3" t="s">
        <v>53</v>
      </c>
      <c r="J13" s="3" t="s">
        <v>68</v>
      </c>
      <c r="K13" s="3" t="s">
        <v>10</v>
      </c>
      <c r="L13" s="3" t="s">
        <v>69</v>
      </c>
      <c r="M13" s="3" t="s">
        <v>61</v>
      </c>
      <c r="N13" s="3" t="s">
        <v>38</v>
      </c>
      <c r="O13" s="3"/>
      <c r="P13" s="3" t="s">
        <v>70</v>
      </c>
      <c r="Q13" s="3"/>
    </row>
    <row r="14" spans="1:17" ht="15">
      <c r="A14" s="3"/>
      <c r="B14" s="3"/>
      <c r="C14" s="3"/>
      <c r="D14" s="3"/>
      <c r="E14" s="3"/>
      <c r="F14" s="3"/>
      <c r="G14" s="3"/>
      <c r="H14" s="3">
        <v>2011</v>
      </c>
      <c r="I14" s="3" t="s">
        <v>53</v>
      </c>
      <c r="J14" s="3" t="s">
        <v>68</v>
      </c>
      <c r="K14" s="3" t="s">
        <v>11</v>
      </c>
      <c r="L14" s="3" t="s">
        <v>69</v>
      </c>
      <c r="M14" s="3" t="s">
        <v>61</v>
      </c>
      <c r="N14" s="3" t="s">
        <v>38</v>
      </c>
      <c r="O14" s="3"/>
      <c r="P14" s="3" t="s">
        <v>70</v>
      </c>
      <c r="Q14" s="3"/>
    </row>
    <row r="15" spans="1:17" ht="15">
      <c r="A15" s="3">
        <v>10</v>
      </c>
      <c r="B15" s="3" t="s">
        <v>43</v>
      </c>
      <c r="C15" s="3" t="s">
        <v>71</v>
      </c>
      <c r="D15" s="27">
        <v>37437</v>
      </c>
      <c r="E15" s="3" t="s">
        <v>72</v>
      </c>
      <c r="F15" s="3">
        <v>9</v>
      </c>
      <c r="G15" s="3">
        <v>3</v>
      </c>
      <c r="H15" s="3">
        <v>2011</v>
      </c>
      <c r="I15" s="3" t="s">
        <v>53</v>
      </c>
      <c r="J15" s="3" t="s">
        <v>68</v>
      </c>
      <c r="K15" s="3" t="s">
        <v>10</v>
      </c>
      <c r="L15" s="3" t="s">
        <v>69</v>
      </c>
      <c r="M15" s="3" t="s">
        <v>61</v>
      </c>
      <c r="N15" s="3" t="s">
        <v>38</v>
      </c>
      <c r="O15" s="3"/>
      <c r="P15" s="3" t="s">
        <v>70</v>
      </c>
      <c r="Q15" s="3"/>
    </row>
    <row r="16" spans="1:17" ht="15">
      <c r="A16" s="3"/>
      <c r="B16" s="3"/>
      <c r="C16" s="3"/>
      <c r="D16" s="3"/>
      <c r="E16" s="3"/>
      <c r="F16" s="3"/>
      <c r="G16" s="3"/>
      <c r="H16" s="3">
        <v>2011</v>
      </c>
      <c r="I16" s="3" t="s">
        <v>53</v>
      </c>
      <c r="J16" s="3" t="s">
        <v>68</v>
      </c>
      <c r="K16" s="3" t="s">
        <v>11</v>
      </c>
      <c r="L16" s="3" t="s">
        <v>69</v>
      </c>
      <c r="M16" s="3" t="s">
        <v>61</v>
      </c>
      <c r="N16" s="3" t="s">
        <v>38</v>
      </c>
      <c r="O16" s="3"/>
      <c r="P16" s="3" t="s">
        <v>70</v>
      </c>
      <c r="Q16" s="3"/>
    </row>
    <row r="17" spans="1:17" ht="15">
      <c r="A17" s="3">
        <v>11</v>
      </c>
      <c r="B17" s="3" t="s">
        <v>43</v>
      </c>
      <c r="C17" s="3" t="s">
        <v>73</v>
      </c>
      <c r="D17" s="27">
        <v>37509</v>
      </c>
      <c r="E17" s="3" t="s">
        <v>78</v>
      </c>
      <c r="F17" s="3">
        <v>9</v>
      </c>
      <c r="G17" s="3">
        <v>3</v>
      </c>
      <c r="H17" s="3">
        <v>2011</v>
      </c>
      <c r="I17" s="3" t="s">
        <v>45</v>
      </c>
      <c r="J17" s="3" t="s">
        <v>74</v>
      </c>
      <c r="K17" s="3" t="s">
        <v>10</v>
      </c>
      <c r="L17" s="3" t="s">
        <v>69</v>
      </c>
      <c r="M17" s="3" t="s">
        <v>61</v>
      </c>
      <c r="N17" s="3" t="s">
        <v>17</v>
      </c>
      <c r="O17" s="3"/>
      <c r="P17" s="3" t="s">
        <v>75</v>
      </c>
      <c r="Q17" s="3"/>
    </row>
    <row r="18" spans="1:17" ht="15">
      <c r="A18" s="3">
        <v>12</v>
      </c>
      <c r="B18" s="3" t="s">
        <v>43</v>
      </c>
      <c r="C18" s="3" t="s">
        <v>76</v>
      </c>
      <c r="D18" s="27">
        <v>37191</v>
      </c>
      <c r="E18" s="3" t="s">
        <v>77</v>
      </c>
      <c r="F18" s="3">
        <v>10</v>
      </c>
      <c r="G18" s="3">
        <v>3</v>
      </c>
      <c r="H18" s="3">
        <v>2011</v>
      </c>
      <c r="I18" s="3" t="s">
        <v>53</v>
      </c>
      <c r="J18" s="3" t="s">
        <v>80</v>
      </c>
      <c r="K18" s="3" t="s">
        <v>11</v>
      </c>
      <c r="L18" s="3" t="s">
        <v>69</v>
      </c>
      <c r="M18" s="3" t="s">
        <v>48</v>
      </c>
      <c r="N18" s="3" t="s">
        <v>38</v>
      </c>
      <c r="O18" s="3"/>
      <c r="P18" s="3" t="s">
        <v>79</v>
      </c>
      <c r="Q18" s="3"/>
    </row>
    <row r="19" spans="1:17" ht="15">
      <c r="A19" s="3"/>
      <c r="B19" s="3"/>
      <c r="C19" s="3"/>
      <c r="D19" s="3"/>
      <c r="E19" s="3"/>
      <c r="F19" s="3"/>
      <c r="G19" s="3"/>
      <c r="H19" s="3">
        <v>2011</v>
      </c>
      <c r="I19" s="3" t="s">
        <v>53</v>
      </c>
      <c r="J19" s="3" t="s">
        <v>81</v>
      </c>
      <c r="K19" s="3" t="s">
        <v>10</v>
      </c>
      <c r="L19" s="3" t="s">
        <v>69</v>
      </c>
      <c r="M19" s="3" t="s">
        <v>61</v>
      </c>
      <c r="N19" s="3" t="s">
        <v>38</v>
      </c>
      <c r="O19" s="3"/>
      <c r="P19" s="3" t="s">
        <v>82</v>
      </c>
      <c r="Q19" s="3"/>
    </row>
    <row r="20" spans="1:17" ht="15">
      <c r="A20" s="3">
        <v>13</v>
      </c>
      <c r="B20" s="3" t="s">
        <v>43</v>
      </c>
      <c r="C20" s="3" t="s">
        <v>83</v>
      </c>
      <c r="D20" s="27">
        <v>37431</v>
      </c>
      <c r="E20" s="3" t="s">
        <v>84</v>
      </c>
      <c r="F20" s="3">
        <v>9</v>
      </c>
      <c r="G20" s="3">
        <v>3</v>
      </c>
      <c r="H20" s="3">
        <v>2011</v>
      </c>
      <c r="I20" s="3" t="s">
        <v>53</v>
      </c>
      <c r="J20" s="3" t="s">
        <v>85</v>
      </c>
      <c r="K20" s="3" t="s">
        <v>10</v>
      </c>
      <c r="L20" s="3" t="s">
        <v>69</v>
      </c>
      <c r="M20" s="3" t="s">
        <v>61</v>
      </c>
      <c r="N20" s="3" t="s">
        <v>38</v>
      </c>
      <c r="O20" s="3"/>
      <c r="P20" s="3" t="s">
        <v>157</v>
      </c>
      <c r="Q20" s="3"/>
    </row>
    <row r="21" spans="1:17" ht="15">
      <c r="A21" s="3">
        <v>14</v>
      </c>
      <c r="B21" s="3" t="s">
        <v>43</v>
      </c>
      <c r="C21" s="3" t="s">
        <v>86</v>
      </c>
      <c r="D21" s="27">
        <v>37505</v>
      </c>
      <c r="E21" s="3" t="s">
        <v>87</v>
      </c>
      <c r="F21" s="3">
        <v>9</v>
      </c>
      <c r="G21" s="3">
        <v>3</v>
      </c>
      <c r="H21" s="3">
        <v>2011</v>
      </c>
      <c r="I21" s="3" t="s">
        <v>45</v>
      </c>
      <c r="J21" s="3" t="s">
        <v>97</v>
      </c>
      <c r="K21" s="3" t="s">
        <v>10</v>
      </c>
      <c r="L21" s="3" t="s">
        <v>47</v>
      </c>
      <c r="M21" s="3" t="s">
        <v>48</v>
      </c>
      <c r="N21" s="3" t="s">
        <v>17</v>
      </c>
      <c r="O21" s="3"/>
      <c r="P21" s="3" t="s">
        <v>88</v>
      </c>
      <c r="Q21" s="3"/>
    </row>
    <row r="22" spans="1:21" ht="15">
      <c r="A22" s="3">
        <v>15</v>
      </c>
      <c r="B22" s="3" t="s">
        <v>43</v>
      </c>
      <c r="C22" s="3" t="s">
        <v>89</v>
      </c>
      <c r="D22" s="27">
        <v>37246</v>
      </c>
      <c r="E22" s="3" t="s">
        <v>90</v>
      </c>
      <c r="F22" s="3">
        <v>10</v>
      </c>
      <c r="G22" s="3">
        <v>3</v>
      </c>
      <c r="H22" s="3">
        <v>2011</v>
      </c>
      <c r="I22" s="3" t="s">
        <v>45</v>
      </c>
      <c r="J22" s="3" t="s">
        <v>91</v>
      </c>
      <c r="K22" s="3" t="s">
        <v>11</v>
      </c>
      <c r="L22" s="3" t="s">
        <v>47</v>
      </c>
      <c r="M22" s="3" t="s">
        <v>48</v>
      </c>
      <c r="N22" s="3" t="s">
        <v>17</v>
      </c>
      <c r="O22" s="3"/>
      <c r="P22" s="3" t="s">
        <v>92</v>
      </c>
      <c r="Q22" s="3"/>
      <c r="U22" t="s">
        <v>6</v>
      </c>
    </row>
    <row r="23" spans="1:17" ht="15">
      <c r="A23" s="3">
        <v>16</v>
      </c>
      <c r="B23" s="3" t="s">
        <v>43</v>
      </c>
      <c r="C23" s="3" t="s">
        <v>93</v>
      </c>
      <c r="D23" s="27">
        <v>37422</v>
      </c>
      <c r="E23" s="3" t="s">
        <v>94</v>
      </c>
      <c r="F23" s="3">
        <v>9</v>
      </c>
      <c r="G23" s="3">
        <v>3</v>
      </c>
      <c r="H23" s="3">
        <v>2011</v>
      </c>
      <c r="I23" s="3" t="s">
        <v>53</v>
      </c>
      <c r="J23" s="3" t="s">
        <v>95</v>
      </c>
      <c r="K23" s="3" t="s">
        <v>11</v>
      </c>
      <c r="L23" s="3" t="s">
        <v>47</v>
      </c>
      <c r="M23" s="3" t="s">
        <v>48</v>
      </c>
      <c r="N23" s="3" t="s">
        <v>17</v>
      </c>
      <c r="O23" s="3"/>
      <c r="P23" s="3" t="s">
        <v>96</v>
      </c>
      <c r="Q23" s="3"/>
    </row>
    <row r="24" spans="1:17" ht="15">
      <c r="A24" s="3">
        <v>17</v>
      </c>
      <c r="B24" s="3" t="s">
        <v>43</v>
      </c>
      <c r="C24" s="3" t="s">
        <v>110</v>
      </c>
      <c r="D24" s="27">
        <v>36930</v>
      </c>
      <c r="E24" s="3" t="s">
        <v>245</v>
      </c>
      <c r="F24" s="3">
        <v>10</v>
      </c>
      <c r="G24" s="3">
        <v>4</v>
      </c>
      <c r="H24" s="3">
        <v>2011</v>
      </c>
      <c r="I24" s="3" t="s">
        <v>45</v>
      </c>
      <c r="J24" s="3" t="s">
        <v>111</v>
      </c>
      <c r="K24" s="3" t="s">
        <v>10</v>
      </c>
      <c r="L24" s="3" t="s">
        <v>69</v>
      </c>
      <c r="M24" s="3" t="s">
        <v>61</v>
      </c>
      <c r="N24" s="3" t="s">
        <v>17</v>
      </c>
      <c r="O24" s="3"/>
      <c r="P24" s="3" t="s">
        <v>112</v>
      </c>
      <c r="Q24" s="3" t="s">
        <v>113</v>
      </c>
    </row>
    <row r="25" spans="1:17" ht="15">
      <c r="A25" s="3">
        <v>18</v>
      </c>
      <c r="B25" s="3" t="s">
        <v>43</v>
      </c>
      <c r="C25" s="3" t="s">
        <v>114</v>
      </c>
      <c r="D25" s="27">
        <v>36952</v>
      </c>
      <c r="E25" s="3" t="s">
        <v>115</v>
      </c>
      <c r="F25" s="3">
        <v>10</v>
      </c>
      <c r="G25" s="3">
        <v>4</v>
      </c>
      <c r="H25" s="3">
        <v>2011</v>
      </c>
      <c r="I25" s="3" t="s">
        <v>53</v>
      </c>
      <c r="J25" s="3" t="s">
        <v>117</v>
      </c>
      <c r="K25" s="3" t="s">
        <v>10</v>
      </c>
      <c r="L25" s="3" t="s">
        <v>47</v>
      </c>
      <c r="M25" s="3" t="s">
        <v>61</v>
      </c>
      <c r="N25" s="3" t="s">
        <v>17</v>
      </c>
      <c r="O25" s="3"/>
      <c r="P25" s="3" t="s">
        <v>96</v>
      </c>
      <c r="Q25" s="3"/>
    </row>
    <row r="26" spans="1:17" s="33" customFormat="1" ht="15">
      <c r="A26" s="32"/>
      <c r="B26" s="32"/>
      <c r="C26" s="32"/>
      <c r="D26" s="34"/>
      <c r="E26" s="32"/>
      <c r="F26" s="32">
        <v>10</v>
      </c>
      <c r="G26" s="32">
        <v>4</v>
      </c>
      <c r="H26" s="32">
        <v>2012</v>
      </c>
      <c r="I26" s="32" t="s">
        <v>116</v>
      </c>
      <c r="J26" s="32" t="s">
        <v>246</v>
      </c>
      <c r="K26" s="32" t="s">
        <v>10</v>
      </c>
      <c r="L26" s="32" t="s">
        <v>47</v>
      </c>
      <c r="M26" s="32" t="s">
        <v>61</v>
      </c>
      <c r="N26" s="32" t="s">
        <v>36</v>
      </c>
      <c r="O26" s="32"/>
      <c r="P26" s="32" t="s">
        <v>247</v>
      </c>
      <c r="Q26" s="32"/>
    </row>
    <row r="27" spans="1:17" ht="15">
      <c r="A27" s="3">
        <v>19</v>
      </c>
      <c r="B27" s="3" t="s">
        <v>43</v>
      </c>
      <c r="C27" s="3" t="s">
        <v>118</v>
      </c>
      <c r="D27" s="27">
        <v>37089</v>
      </c>
      <c r="E27" s="3" t="s">
        <v>122</v>
      </c>
      <c r="F27" s="3">
        <v>10</v>
      </c>
      <c r="G27" s="3">
        <v>4</v>
      </c>
      <c r="H27" s="3">
        <v>2011</v>
      </c>
      <c r="I27" s="3" t="s">
        <v>45</v>
      </c>
      <c r="J27" s="3" t="s">
        <v>97</v>
      </c>
      <c r="K27" s="3" t="s">
        <v>11</v>
      </c>
      <c r="L27" s="3" t="s">
        <v>47</v>
      </c>
      <c r="M27" s="3" t="s">
        <v>48</v>
      </c>
      <c r="N27" s="3" t="s">
        <v>17</v>
      </c>
      <c r="O27" s="3"/>
      <c r="P27" s="3" t="s">
        <v>119</v>
      </c>
      <c r="Q27" s="3"/>
    </row>
    <row r="28" spans="1:17" ht="15">
      <c r="A28" s="3">
        <v>20</v>
      </c>
      <c r="B28" s="3" t="s">
        <v>43</v>
      </c>
      <c r="C28" s="3" t="s">
        <v>120</v>
      </c>
      <c r="D28" s="27">
        <v>36948</v>
      </c>
      <c r="E28" s="3" t="s">
        <v>121</v>
      </c>
      <c r="F28" s="3">
        <v>10</v>
      </c>
      <c r="G28" s="3">
        <v>4</v>
      </c>
      <c r="H28" s="3">
        <v>2011</v>
      </c>
      <c r="I28" s="3" t="s">
        <v>53</v>
      </c>
      <c r="J28" s="3" t="s">
        <v>123</v>
      </c>
      <c r="K28" s="3" t="s">
        <v>11</v>
      </c>
      <c r="L28" s="3" t="s">
        <v>47</v>
      </c>
      <c r="M28" s="3" t="s">
        <v>61</v>
      </c>
      <c r="N28" s="3" t="s">
        <v>36</v>
      </c>
      <c r="O28" s="3"/>
      <c r="P28" s="3" t="s">
        <v>124</v>
      </c>
      <c r="Q28" s="3" t="s">
        <v>113</v>
      </c>
    </row>
    <row r="29" spans="1:17" ht="15">
      <c r="A29" s="3"/>
      <c r="B29" s="3"/>
      <c r="C29" s="3"/>
      <c r="D29" s="3"/>
      <c r="E29" s="3"/>
      <c r="F29" s="3"/>
      <c r="G29" s="3"/>
      <c r="H29" s="3">
        <v>2011</v>
      </c>
      <c r="I29" s="3" t="s">
        <v>53</v>
      </c>
      <c r="J29" s="3" t="s">
        <v>85</v>
      </c>
      <c r="K29" s="3" t="s">
        <v>10</v>
      </c>
      <c r="L29" s="3" t="s">
        <v>69</v>
      </c>
      <c r="M29" s="3" t="s">
        <v>61</v>
      </c>
      <c r="N29" s="3" t="s">
        <v>38</v>
      </c>
      <c r="O29" s="3"/>
      <c r="P29" s="3" t="s">
        <v>125</v>
      </c>
      <c r="Q29" s="3"/>
    </row>
    <row r="30" spans="1:17" ht="15">
      <c r="A30" s="3">
        <v>21</v>
      </c>
      <c r="B30" s="3" t="s">
        <v>43</v>
      </c>
      <c r="C30" s="3" t="s">
        <v>126</v>
      </c>
      <c r="D30" s="27">
        <v>36811</v>
      </c>
      <c r="E30" s="3" t="s">
        <v>127</v>
      </c>
      <c r="F30" s="3">
        <v>11</v>
      </c>
      <c r="G30" s="3">
        <v>5</v>
      </c>
      <c r="H30" s="3">
        <v>2011</v>
      </c>
      <c r="I30" s="3" t="s">
        <v>45</v>
      </c>
      <c r="J30" s="3" t="s">
        <v>128</v>
      </c>
      <c r="K30" s="3" t="s">
        <v>10</v>
      </c>
      <c r="L30" s="3" t="s">
        <v>69</v>
      </c>
      <c r="M30" s="3" t="s">
        <v>48</v>
      </c>
      <c r="N30" s="3" t="s">
        <v>17</v>
      </c>
      <c r="O30" s="3"/>
      <c r="P30" s="3" t="s">
        <v>129</v>
      </c>
      <c r="Q30" s="3"/>
    </row>
    <row r="31" spans="1:17" ht="15">
      <c r="A31" s="3"/>
      <c r="B31" s="3"/>
      <c r="C31" s="3"/>
      <c r="D31" s="3"/>
      <c r="E31" s="3"/>
      <c r="F31" s="3"/>
      <c r="G31" s="3"/>
      <c r="H31" s="3">
        <v>2011</v>
      </c>
      <c r="I31" s="3" t="s">
        <v>45</v>
      </c>
      <c r="J31" s="3" t="s">
        <v>130</v>
      </c>
      <c r="K31" s="3" t="s">
        <v>11</v>
      </c>
      <c r="L31" s="3" t="s">
        <v>47</v>
      </c>
      <c r="M31" s="3" t="s">
        <v>48</v>
      </c>
      <c r="N31" s="3" t="s">
        <v>17</v>
      </c>
      <c r="O31" s="3"/>
      <c r="P31" s="3" t="s">
        <v>129</v>
      </c>
      <c r="Q31" s="3"/>
    </row>
    <row r="32" spans="1:17" s="39" customFormat="1" ht="15">
      <c r="A32" s="38"/>
      <c r="B32" s="38"/>
      <c r="C32" s="38"/>
      <c r="D32" s="38"/>
      <c r="E32" s="38"/>
      <c r="F32" s="38"/>
      <c r="G32" s="38"/>
      <c r="H32" s="38">
        <v>2012</v>
      </c>
      <c r="I32" s="38" t="s">
        <v>165</v>
      </c>
      <c r="J32" s="38" t="s">
        <v>260</v>
      </c>
      <c r="K32" s="38" t="s">
        <v>11</v>
      </c>
      <c r="L32" s="38" t="s">
        <v>60</v>
      </c>
      <c r="M32" s="38" t="s">
        <v>61</v>
      </c>
      <c r="N32" s="38" t="s">
        <v>36</v>
      </c>
      <c r="O32" s="38"/>
      <c r="P32" s="38" t="s">
        <v>191</v>
      </c>
      <c r="Q32" s="38"/>
    </row>
    <row r="33" spans="1:17" ht="15">
      <c r="A33" s="3">
        <v>22</v>
      </c>
      <c r="B33" s="3" t="s">
        <v>43</v>
      </c>
      <c r="C33" s="3" t="s">
        <v>131</v>
      </c>
      <c r="D33" s="27">
        <v>36907</v>
      </c>
      <c r="E33" s="3" t="s">
        <v>132</v>
      </c>
      <c r="F33" s="3">
        <v>11</v>
      </c>
      <c r="G33" s="3">
        <v>5</v>
      </c>
      <c r="H33" s="3">
        <v>2011</v>
      </c>
      <c r="I33" s="3" t="s">
        <v>45</v>
      </c>
      <c r="J33" s="3" t="s">
        <v>133</v>
      </c>
      <c r="K33" s="3" t="s">
        <v>10</v>
      </c>
      <c r="L33" s="3" t="s">
        <v>47</v>
      </c>
      <c r="M33" s="3" t="s">
        <v>48</v>
      </c>
      <c r="N33" s="3" t="s">
        <v>17</v>
      </c>
      <c r="O33" s="3"/>
      <c r="P33" s="3" t="s">
        <v>134</v>
      </c>
      <c r="Q33" s="3"/>
    </row>
    <row r="34" spans="1:17" ht="15">
      <c r="A34" s="3">
        <v>23</v>
      </c>
      <c r="B34" s="3" t="s">
        <v>43</v>
      </c>
      <c r="C34" s="3" t="s">
        <v>135</v>
      </c>
      <c r="D34" s="27">
        <v>37096</v>
      </c>
      <c r="E34" s="3" t="s">
        <v>136</v>
      </c>
      <c r="F34" s="3">
        <v>10</v>
      </c>
      <c r="G34" s="3">
        <v>5</v>
      </c>
      <c r="H34" s="3">
        <v>2011</v>
      </c>
      <c r="I34" s="3" t="s">
        <v>45</v>
      </c>
      <c r="J34" s="3" t="s">
        <v>137</v>
      </c>
      <c r="K34" s="3" t="s">
        <v>10</v>
      </c>
      <c r="L34" s="3" t="s">
        <v>47</v>
      </c>
      <c r="M34" s="3" t="s">
        <v>48</v>
      </c>
      <c r="N34" s="3" t="s">
        <v>17</v>
      </c>
      <c r="O34" s="3"/>
      <c r="P34" s="3" t="s">
        <v>138</v>
      </c>
      <c r="Q34" s="3"/>
    </row>
    <row r="35" spans="1:17" ht="15">
      <c r="A35" s="3">
        <v>24</v>
      </c>
      <c r="B35" s="3" t="s">
        <v>43</v>
      </c>
      <c r="C35" s="3" t="s">
        <v>139</v>
      </c>
      <c r="D35" s="3"/>
      <c r="E35" s="3" t="s">
        <v>140</v>
      </c>
      <c r="F35" s="3">
        <v>12</v>
      </c>
      <c r="G35" s="3">
        <v>6</v>
      </c>
      <c r="H35" s="3">
        <v>2011</v>
      </c>
      <c r="I35" s="3" t="s">
        <v>141</v>
      </c>
      <c r="J35" s="3" t="s">
        <v>142</v>
      </c>
      <c r="K35" s="3" t="s">
        <v>10</v>
      </c>
      <c r="L35" s="3" t="s">
        <v>47</v>
      </c>
      <c r="M35" s="3" t="s">
        <v>48</v>
      </c>
      <c r="N35" s="3" t="s">
        <v>17</v>
      </c>
      <c r="O35" s="3"/>
      <c r="P35" s="3" t="s">
        <v>143</v>
      </c>
      <c r="Q35" s="3"/>
    </row>
    <row r="36" spans="1:17" ht="15">
      <c r="A36" s="3">
        <v>25</v>
      </c>
      <c r="B36" s="3" t="s">
        <v>43</v>
      </c>
      <c r="C36" s="3" t="s">
        <v>144</v>
      </c>
      <c r="D36" s="27">
        <v>36368</v>
      </c>
      <c r="E36" s="3" t="s">
        <v>145</v>
      </c>
      <c r="F36" s="3">
        <v>12</v>
      </c>
      <c r="G36" s="3">
        <v>6</v>
      </c>
      <c r="H36" s="3">
        <v>2011</v>
      </c>
      <c r="I36" s="3" t="s">
        <v>45</v>
      </c>
      <c r="J36" s="3" t="s">
        <v>146</v>
      </c>
      <c r="K36" s="3" t="s">
        <v>10</v>
      </c>
      <c r="L36" s="3" t="s">
        <v>69</v>
      </c>
      <c r="M36" s="3" t="s">
        <v>48</v>
      </c>
      <c r="N36" s="3" t="s">
        <v>17</v>
      </c>
      <c r="O36" s="3"/>
      <c r="P36" s="3" t="s">
        <v>147</v>
      </c>
      <c r="Q36" s="3"/>
    </row>
    <row r="37" spans="1:17" ht="15">
      <c r="A37" s="3"/>
      <c r="B37" s="3"/>
      <c r="C37" s="3"/>
      <c r="D37" s="3"/>
      <c r="E37" s="3"/>
      <c r="F37" s="3"/>
      <c r="G37" s="3"/>
      <c r="H37" s="3">
        <v>2011</v>
      </c>
      <c r="I37" s="3" t="s">
        <v>141</v>
      </c>
      <c r="J37" s="3" t="s">
        <v>148</v>
      </c>
      <c r="K37" s="3" t="s">
        <v>11</v>
      </c>
      <c r="L37" s="3" t="s">
        <v>69</v>
      </c>
      <c r="M37" s="3" t="s">
        <v>48</v>
      </c>
      <c r="N37" s="3" t="s">
        <v>17</v>
      </c>
      <c r="O37" s="3"/>
      <c r="P37" s="3" t="s">
        <v>149</v>
      </c>
      <c r="Q37" s="3"/>
    </row>
    <row r="38" spans="1:17" ht="15">
      <c r="A38" s="3">
        <v>26</v>
      </c>
      <c r="B38" s="3" t="s">
        <v>43</v>
      </c>
      <c r="C38" s="3" t="s">
        <v>150</v>
      </c>
      <c r="D38" s="27">
        <v>36401</v>
      </c>
      <c r="E38" s="3" t="s">
        <v>151</v>
      </c>
      <c r="F38" s="3">
        <v>12</v>
      </c>
      <c r="G38" s="3">
        <v>6</v>
      </c>
      <c r="H38" s="3">
        <v>2011</v>
      </c>
      <c r="I38" s="3" t="s">
        <v>53</v>
      </c>
      <c r="J38" s="3" t="s">
        <v>152</v>
      </c>
      <c r="K38" s="3" t="s">
        <v>10</v>
      </c>
      <c r="L38" s="3" t="s">
        <v>69</v>
      </c>
      <c r="M38" s="3" t="s">
        <v>61</v>
      </c>
      <c r="N38" s="3" t="s">
        <v>38</v>
      </c>
      <c r="O38" s="3"/>
      <c r="P38" s="3" t="s">
        <v>153</v>
      </c>
      <c r="Q38" s="3"/>
    </row>
    <row r="39" spans="1:17" ht="15">
      <c r="A39" s="3">
        <v>27</v>
      </c>
      <c r="B39" s="3" t="s">
        <v>43</v>
      </c>
      <c r="C39" s="3" t="s">
        <v>154</v>
      </c>
      <c r="D39" s="27">
        <v>36133</v>
      </c>
      <c r="E39" s="3" t="s">
        <v>155</v>
      </c>
      <c r="F39" s="3">
        <v>13</v>
      </c>
      <c r="G39" s="3">
        <v>5</v>
      </c>
      <c r="H39" s="3">
        <v>2011</v>
      </c>
      <c r="I39" s="3" t="s">
        <v>53</v>
      </c>
      <c r="J39" s="3" t="s">
        <v>156</v>
      </c>
      <c r="K39" s="3" t="s">
        <v>10</v>
      </c>
      <c r="L39" s="3" t="s">
        <v>69</v>
      </c>
      <c r="M39" s="3" t="s">
        <v>61</v>
      </c>
      <c r="N39" s="3" t="s">
        <v>38</v>
      </c>
      <c r="O39" s="3"/>
      <c r="P39" s="3" t="s">
        <v>157</v>
      </c>
      <c r="Q39" s="3"/>
    </row>
    <row r="40" spans="1:17" ht="15">
      <c r="A40" s="3"/>
      <c r="B40" s="3"/>
      <c r="C40" s="3"/>
      <c r="D40" s="3"/>
      <c r="E40" s="3"/>
      <c r="F40" s="3"/>
      <c r="G40" s="3"/>
      <c r="H40" s="3">
        <v>2011</v>
      </c>
      <c r="I40" s="3" t="s">
        <v>53</v>
      </c>
      <c r="J40" s="3" t="s">
        <v>158</v>
      </c>
      <c r="K40" s="3" t="s">
        <v>10</v>
      </c>
      <c r="L40" s="3" t="s">
        <v>69</v>
      </c>
      <c r="M40" s="3" t="s">
        <v>61</v>
      </c>
      <c r="N40" s="3" t="s">
        <v>38</v>
      </c>
      <c r="O40" s="3"/>
      <c r="P40" s="3" t="s">
        <v>157</v>
      </c>
      <c r="Q40" s="3"/>
    </row>
    <row r="41" spans="1:17" ht="15">
      <c r="A41" s="3"/>
      <c r="B41" s="3"/>
      <c r="C41" s="3"/>
      <c r="D41" s="3"/>
      <c r="E41" s="3"/>
      <c r="F41" s="3"/>
      <c r="G41" s="3"/>
      <c r="H41" s="3">
        <v>2011</v>
      </c>
      <c r="I41" s="3" t="s">
        <v>53</v>
      </c>
      <c r="J41" s="3" t="s">
        <v>159</v>
      </c>
      <c r="K41" s="3" t="s">
        <v>11</v>
      </c>
      <c r="L41" s="3" t="s">
        <v>69</v>
      </c>
      <c r="M41" s="3" t="s">
        <v>61</v>
      </c>
      <c r="N41" s="3" t="s">
        <v>38</v>
      </c>
      <c r="O41" s="3"/>
      <c r="P41" s="3" t="s">
        <v>157</v>
      </c>
      <c r="Q41" s="3"/>
    </row>
    <row r="42" spans="1:20" ht="15">
      <c r="A42" s="3"/>
      <c r="B42" s="3"/>
      <c r="C42" s="3"/>
      <c r="D42" s="3"/>
      <c r="E42" s="3"/>
      <c r="F42" s="3"/>
      <c r="G42" s="3"/>
      <c r="H42" s="38">
        <v>2012</v>
      </c>
      <c r="I42" s="38" t="s">
        <v>141</v>
      </c>
      <c r="J42" s="38" t="s">
        <v>259</v>
      </c>
      <c r="K42" s="38"/>
      <c r="L42" s="38"/>
      <c r="M42" s="38" t="s">
        <v>61</v>
      </c>
      <c r="N42" s="38" t="s">
        <v>38</v>
      </c>
      <c r="O42" s="38"/>
      <c r="P42" s="38" t="s">
        <v>157</v>
      </c>
      <c r="Q42" s="38"/>
      <c r="R42" s="39"/>
      <c r="S42" s="39"/>
      <c r="T42" s="39"/>
    </row>
    <row r="43" spans="1:17" ht="15">
      <c r="A43" s="3">
        <v>28</v>
      </c>
      <c r="B43" s="3" t="s">
        <v>43</v>
      </c>
      <c r="C43" s="3" t="s">
        <v>160</v>
      </c>
      <c r="D43" s="27">
        <v>36122</v>
      </c>
      <c r="E43" s="3" t="s">
        <v>100</v>
      </c>
      <c r="F43" s="3">
        <v>13</v>
      </c>
      <c r="G43" s="3">
        <v>7</v>
      </c>
      <c r="H43" s="3">
        <v>2011</v>
      </c>
      <c r="I43" s="3" t="s">
        <v>45</v>
      </c>
      <c r="J43" s="3" t="s">
        <v>161</v>
      </c>
      <c r="K43" s="3" t="s">
        <v>10</v>
      </c>
      <c r="L43" s="3" t="s">
        <v>47</v>
      </c>
      <c r="M43" s="3" t="s">
        <v>48</v>
      </c>
      <c r="N43" s="3" t="s">
        <v>17</v>
      </c>
      <c r="O43" s="3"/>
      <c r="P43" s="3" t="s">
        <v>102</v>
      </c>
      <c r="Q43" s="3"/>
    </row>
    <row r="44" spans="1:17" ht="15">
      <c r="A44" s="3"/>
      <c r="B44" s="3"/>
      <c r="C44" s="3"/>
      <c r="D44" s="3"/>
      <c r="E44" s="3"/>
      <c r="F44" s="3"/>
      <c r="G44" s="3"/>
      <c r="H44" s="3">
        <v>2011</v>
      </c>
      <c r="I44" s="3" t="s">
        <v>45</v>
      </c>
      <c r="J44" s="3" t="s">
        <v>162</v>
      </c>
      <c r="K44" s="3" t="s">
        <v>11</v>
      </c>
      <c r="L44" s="3" t="s">
        <v>47</v>
      </c>
      <c r="M44" s="3" t="s">
        <v>48</v>
      </c>
      <c r="N44" s="3" t="s">
        <v>17</v>
      </c>
      <c r="O44" s="3"/>
      <c r="P44" s="3" t="s">
        <v>102</v>
      </c>
      <c r="Q44" s="3"/>
    </row>
    <row r="45" spans="1:17" ht="15">
      <c r="A45" s="3">
        <v>29</v>
      </c>
      <c r="B45" s="3" t="s">
        <v>43</v>
      </c>
      <c r="C45" s="3" t="s">
        <v>163</v>
      </c>
      <c r="D45" s="27">
        <v>36096</v>
      </c>
      <c r="E45" s="3" t="s">
        <v>164</v>
      </c>
      <c r="F45" s="3">
        <v>13</v>
      </c>
      <c r="G45" s="3">
        <v>7</v>
      </c>
      <c r="H45" s="3">
        <v>2011</v>
      </c>
      <c r="I45" s="3" t="s">
        <v>165</v>
      </c>
      <c r="J45" s="3" t="s">
        <v>166</v>
      </c>
      <c r="K45" s="3" t="s">
        <v>11</v>
      </c>
      <c r="L45" s="3" t="s">
        <v>69</v>
      </c>
      <c r="M45" s="3" t="s">
        <v>61</v>
      </c>
      <c r="N45" s="3" t="s">
        <v>36</v>
      </c>
      <c r="O45" s="3"/>
      <c r="P45" s="3" t="s">
        <v>167</v>
      </c>
      <c r="Q45" s="3"/>
    </row>
    <row r="46" spans="1:17" ht="15">
      <c r="A46" s="3">
        <v>30</v>
      </c>
      <c r="B46" s="3" t="s">
        <v>43</v>
      </c>
      <c r="C46" s="3" t="s">
        <v>168</v>
      </c>
      <c r="D46" s="27">
        <v>36196</v>
      </c>
      <c r="E46" s="3" t="s">
        <v>169</v>
      </c>
      <c r="F46" s="3">
        <v>12</v>
      </c>
      <c r="G46" s="3">
        <v>7</v>
      </c>
      <c r="H46" s="3">
        <v>2011</v>
      </c>
      <c r="I46" s="3" t="s">
        <v>45</v>
      </c>
      <c r="J46" s="3" t="s">
        <v>170</v>
      </c>
      <c r="K46" s="3" t="s">
        <v>11</v>
      </c>
      <c r="L46" s="3" t="s">
        <v>60</v>
      </c>
      <c r="M46" s="3" t="s">
        <v>61</v>
      </c>
      <c r="N46" s="3" t="s">
        <v>17</v>
      </c>
      <c r="O46" s="3"/>
      <c r="P46" s="3" t="s">
        <v>171</v>
      </c>
      <c r="Q46" s="3"/>
    </row>
    <row r="47" spans="1:17" ht="15">
      <c r="A47" s="3">
        <v>31</v>
      </c>
      <c r="B47" s="3" t="s">
        <v>43</v>
      </c>
      <c r="C47" s="3" t="s">
        <v>172</v>
      </c>
      <c r="D47" s="27">
        <v>35630</v>
      </c>
      <c r="E47" s="3" t="s">
        <v>173</v>
      </c>
      <c r="F47" s="3">
        <v>14</v>
      </c>
      <c r="G47" s="3">
        <v>8</v>
      </c>
      <c r="H47" s="3">
        <v>2011</v>
      </c>
      <c r="I47" s="3" t="s">
        <v>53</v>
      </c>
      <c r="J47" s="3" t="s">
        <v>174</v>
      </c>
      <c r="K47" s="3" t="s">
        <v>10</v>
      </c>
      <c r="L47" s="3" t="s">
        <v>175</v>
      </c>
      <c r="M47" s="3" t="s">
        <v>61</v>
      </c>
      <c r="N47" s="3" t="s">
        <v>38</v>
      </c>
      <c r="O47" s="3"/>
      <c r="P47" s="3" t="s">
        <v>176</v>
      </c>
      <c r="Q47" s="3"/>
    </row>
    <row r="48" spans="1:17" ht="15">
      <c r="A48" s="3"/>
      <c r="B48" s="3"/>
      <c r="C48" s="3"/>
      <c r="D48" s="3"/>
      <c r="E48" s="3"/>
      <c r="F48" s="3"/>
      <c r="G48" s="3"/>
      <c r="H48" s="3">
        <v>2011</v>
      </c>
      <c r="I48" s="3" t="s">
        <v>53</v>
      </c>
      <c r="J48" s="3" t="s">
        <v>177</v>
      </c>
      <c r="K48" s="3" t="s">
        <v>10</v>
      </c>
      <c r="L48" s="3" t="s">
        <v>60</v>
      </c>
      <c r="M48" s="3" t="s">
        <v>61</v>
      </c>
      <c r="N48" s="3" t="s">
        <v>38</v>
      </c>
      <c r="O48" s="3"/>
      <c r="P48" s="3" t="s">
        <v>176</v>
      </c>
      <c r="Q48" s="3"/>
    </row>
    <row r="49" spans="1:17" ht="15">
      <c r="A49" s="3">
        <v>32</v>
      </c>
      <c r="B49" s="3" t="s">
        <v>43</v>
      </c>
      <c r="C49" s="3" t="s">
        <v>178</v>
      </c>
      <c r="D49" s="27">
        <v>35629</v>
      </c>
      <c r="E49" s="3" t="s">
        <v>164</v>
      </c>
      <c r="F49" s="3">
        <v>14</v>
      </c>
      <c r="G49" s="3">
        <v>8</v>
      </c>
      <c r="H49" s="3">
        <v>2011</v>
      </c>
      <c r="I49" s="3" t="s">
        <v>45</v>
      </c>
      <c r="J49" s="3" t="s">
        <v>179</v>
      </c>
      <c r="K49" s="3" t="s">
        <v>11</v>
      </c>
      <c r="L49" s="3" t="s">
        <v>47</v>
      </c>
      <c r="M49" s="3" t="s">
        <v>48</v>
      </c>
      <c r="N49" s="3" t="s">
        <v>17</v>
      </c>
      <c r="O49" s="3"/>
      <c r="P49" s="3" t="s">
        <v>180</v>
      </c>
      <c r="Q49" s="3"/>
    </row>
    <row r="50" spans="1:17" ht="15">
      <c r="A50" s="3">
        <v>33</v>
      </c>
      <c r="B50" s="3" t="s">
        <v>43</v>
      </c>
      <c r="C50" s="3" t="s">
        <v>181</v>
      </c>
      <c r="D50" s="27">
        <v>35635</v>
      </c>
      <c r="E50" s="3" t="s">
        <v>182</v>
      </c>
      <c r="F50" s="3">
        <v>14</v>
      </c>
      <c r="G50" s="3">
        <v>8</v>
      </c>
      <c r="H50" s="3">
        <v>2011</v>
      </c>
      <c r="I50" s="3" t="s">
        <v>45</v>
      </c>
      <c r="J50" s="3" t="s">
        <v>183</v>
      </c>
      <c r="K50" s="3" t="s">
        <v>11</v>
      </c>
      <c r="L50" s="3" t="s">
        <v>47</v>
      </c>
      <c r="M50" s="3" t="s">
        <v>48</v>
      </c>
      <c r="N50" s="3" t="s">
        <v>17</v>
      </c>
      <c r="O50" s="3"/>
      <c r="P50" s="3" t="s">
        <v>184</v>
      </c>
      <c r="Q50" s="3"/>
    </row>
    <row r="51" spans="1:17" s="39" customFormat="1" ht="15">
      <c r="A51" s="38">
        <v>34</v>
      </c>
      <c r="B51" s="38" t="s">
        <v>263</v>
      </c>
      <c r="C51" s="38" t="s">
        <v>264</v>
      </c>
      <c r="D51" s="40">
        <v>35285</v>
      </c>
      <c r="E51" s="3" t="s">
        <v>265</v>
      </c>
      <c r="F51" s="38">
        <v>15</v>
      </c>
      <c r="G51" s="38">
        <v>9</v>
      </c>
      <c r="H51" s="38">
        <v>2012</v>
      </c>
      <c r="I51" s="38" t="s">
        <v>165</v>
      </c>
      <c r="J51" s="38" t="s">
        <v>260</v>
      </c>
      <c r="K51" s="38" t="s">
        <v>10</v>
      </c>
      <c r="L51" s="38" t="s">
        <v>60</v>
      </c>
      <c r="M51" s="38" t="s">
        <v>61</v>
      </c>
      <c r="N51" s="38" t="s">
        <v>36</v>
      </c>
      <c r="O51" s="38"/>
      <c r="P51" s="38" t="s">
        <v>191</v>
      </c>
      <c r="Q51" s="38"/>
    </row>
    <row r="52" spans="1:17" ht="15">
      <c r="A52" s="3"/>
      <c r="B52" s="3" t="s">
        <v>43</v>
      </c>
      <c r="C52" s="3" t="s">
        <v>185</v>
      </c>
      <c r="D52" s="27">
        <v>35213</v>
      </c>
      <c r="E52" s="3" t="s">
        <v>186</v>
      </c>
      <c r="F52" s="3">
        <v>15</v>
      </c>
      <c r="G52" s="3">
        <v>9</v>
      </c>
      <c r="H52" s="3">
        <v>2011</v>
      </c>
      <c r="I52" s="3" t="s">
        <v>165</v>
      </c>
      <c r="J52" s="3" t="s">
        <v>187</v>
      </c>
      <c r="K52" s="3" t="s">
        <v>10</v>
      </c>
      <c r="L52" s="3" t="s">
        <v>47</v>
      </c>
      <c r="M52" s="3" t="s">
        <v>61</v>
      </c>
      <c r="N52" s="3" t="s">
        <v>36</v>
      </c>
      <c r="O52" s="3"/>
      <c r="P52" s="3" t="s">
        <v>167</v>
      </c>
      <c r="Q52" s="3" t="s">
        <v>188</v>
      </c>
    </row>
    <row r="53" spans="1:17" ht="15">
      <c r="A53" s="3"/>
      <c r="B53" s="3"/>
      <c r="C53" s="3"/>
      <c r="D53" s="3"/>
      <c r="E53" s="3"/>
      <c r="F53" s="3"/>
      <c r="G53" s="3"/>
      <c r="H53" s="3">
        <v>2011</v>
      </c>
      <c r="I53" s="3" t="s">
        <v>165</v>
      </c>
      <c r="J53" s="3" t="s">
        <v>187</v>
      </c>
      <c r="K53" s="3" t="s">
        <v>10</v>
      </c>
      <c r="L53" s="3" t="s">
        <v>47</v>
      </c>
      <c r="M53" s="3" t="s">
        <v>61</v>
      </c>
      <c r="N53" s="3" t="s">
        <v>36</v>
      </c>
      <c r="O53" s="3"/>
      <c r="P53" s="3" t="s">
        <v>189</v>
      </c>
      <c r="Q53" s="3"/>
    </row>
    <row r="54" spans="1:17" ht="15">
      <c r="A54" s="3"/>
      <c r="B54" s="3"/>
      <c r="C54" s="3"/>
      <c r="D54" s="3"/>
      <c r="E54" s="3"/>
      <c r="F54" s="3"/>
      <c r="G54" s="3"/>
      <c r="H54" s="3">
        <v>2011</v>
      </c>
      <c r="I54" s="3" t="s">
        <v>53</v>
      </c>
      <c r="J54" s="29" t="s">
        <v>190</v>
      </c>
      <c r="K54" s="3" t="s">
        <v>10</v>
      </c>
      <c r="L54" s="3" t="s">
        <v>47</v>
      </c>
      <c r="M54" s="3" t="s">
        <v>61</v>
      </c>
      <c r="N54" s="3" t="s">
        <v>36</v>
      </c>
      <c r="O54" s="3"/>
      <c r="P54" s="3" t="s">
        <v>191</v>
      </c>
      <c r="Q54" s="3"/>
    </row>
    <row r="55" spans="1:17" s="33" customFormat="1" ht="15">
      <c r="A55" s="32"/>
      <c r="B55" s="32"/>
      <c r="C55" s="32"/>
      <c r="D55" s="32"/>
      <c r="E55" s="32"/>
      <c r="F55" s="32"/>
      <c r="G55" s="32"/>
      <c r="H55" s="32">
        <v>2012</v>
      </c>
      <c r="I55" s="32" t="s">
        <v>116</v>
      </c>
      <c r="J55" s="32" t="s">
        <v>246</v>
      </c>
      <c r="K55" s="32" t="s">
        <v>11</v>
      </c>
      <c r="L55" s="32" t="s">
        <v>47</v>
      </c>
      <c r="M55" s="32" t="s">
        <v>61</v>
      </c>
      <c r="N55" s="32" t="s">
        <v>36</v>
      </c>
      <c r="O55" s="32"/>
      <c r="P55" s="32" t="s">
        <v>191</v>
      </c>
      <c r="Q55" s="32"/>
    </row>
    <row r="56" spans="1:17" ht="15">
      <c r="A56" s="3">
        <v>35</v>
      </c>
      <c r="B56" s="3" t="s">
        <v>43</v>
      </c>
      <c r="C56" s="3" t="s">
        <v>192</v>
      </c>
      <c r="D56" s="27">
        <v>35183</v>
      </c>
      <c r="E56" s="3" t="s">
        <v>193</v>
      </c>
      <c r="F56" s="3">
        <v>15</v>
      </c>
      <c r="G56" s="3">
        <v>9</v>
      </c>
      <c r="H56" s="3">
        <v>2011</v>
      </c>
      <c r="I56" s="3" t="s">
        <v>53</v>
      </c>
      <c r="J56" s="3" t="s">
        <v>194</v>
      </c>
      <c r="K56" s="3" t="s">
        <v>11</v>
      </c>
      <c r="L56" s="3" t="s">
        <v>47</v>
      </c>
      <c r="M56" s="3" t="s">
        <v>48</v>
      </c>
      <c r="N56" s="3" t="s">
        <v>39</v>
      </c>
      <c r="O56" s="3"/>
      <c r="P56" s="3" t="s">
        <v>195</v>
      </c>
      <c r="Q56" s="3"/>
    </row>
    <row r="57" spans="1:17" ht="15">
      <c r="A57" s="3">
        <v>36</v>
      </c>
      <c r="B57" s="3" t="s">
        <v>43</v>
      </c>
      <c r="C57" s="3" t="s">
        <v>196</v>
      </c>
      <c r="D57" s="27">
        <v>35317</v>
      </c>
      <c r="E57" s="3" t="s">
        <v>197</v>
      </c>
      <c r="F57" s="3">
        <v>15</v>
      </c>
      <c r="G57" s="3">
        <v>9</v>
      </c>
      <c r="H57" s="3">
        <v>2011</v>
      </c>
      <c r="I57" s="3" t="s">
        <v>116</v>
      </c>
      <c r="J57" s="3" t="s">
        <v>198</v>
      </c>
      <c r="K57" s="3" t="s">
        <v>11</v>
      </c>
      <c r="L57" s="3" t="s">
        <v>47</v>
      </c>
      <c r="M57" s="3" t="s">
        <v>48</v>
      </c>
      <c r="N57" s="3" t="s">
        <v>37</v>
      </c>
      <c r="O57" s="3"/>
      <c r="P57" s="3" t="s">
        <v>167</v>
      </c>
      <c r="Q57" s="3"/>
    </row>
    <row r="58" spans="1:20" s="33" customFormat="1" ht="15">
      <c r="A58" s="32"/>
      <c r="B58" s="32"/>
      <c r="C58" s="32"/>
      <c r="D58" s="34"/>
      <c r="E58" s="32"/>
      <c r="F58" s="32"/>
      <c r="G58" s="32"/>
      <c r="H58" s="32">
        <v>2012</v>
      </c>
      <c r="I58" s="32" t="s">
        <v>116</v>
      </c>
      <c r="J58" s="32" t="s">
        <v>246</v>
      </c>
      <c r="K58" s="32" t="s">
        <v>10</v>
      </c>
      <c r="L58" s="32" t="s">
        <v>47</v>
      </c>
      <c r="M58" s="32" t="s">
        <v>61</v>
      </c>
      <c r="N58" s="32" t="s">
        <v>37</v>
      </c>
      <c r="O58" s="32"/>
      <c r="P58" s="32" t="s">
        <v>167</v>
      </c>
      <c r="Q58" s="32"/>
      <c r="S58" s="32"/>
      <c r="T58" s="32"/>
    </row>
    <row r="59" spans="1:17" ht="15">
      <c r="A59" s="3">
        <v>37</v>
      </c>
      <c r="B59" s="3" t="s">
        <v>43</v>
      </c>
      <c r="C59" s="3" t="s">
        <v>199</v>
      </c>
      <c r="D59" s="27">
        <v>35356</v>
      </c>
      <c r="E59" s="3" t="s">
        <v>200</v>
      </c>
      <c r="F59" s="3">
        <v>15</v>
      </c>
      <c r="G59" s="3">
        <v>9</v>
      </c>
      <c r="H59" s="3">
        <v>2011</v>
      </c>
      <c r="I59" s="3" t="s">
        <v>53</v>
      </c>
      <c r="J59" s="3" t="s">
        <v>201</v>
      </c>
      <c r="K59" s="3" t="s">
        <v>11</v>
      </c>
      <c r="L59" s="3" t="s">
        <v>47</v>
      </c>
      <c r="M59" s="3" t="s">
        <v>48</v>
      </c>
      <c r="N59" s="3" t="s">
        <v>36</v>
      </c>
      <c r="O59" s="3"/>
      <c r="P59" s="3" t="s">
        <v>202</v>
      </c>
      <c r="Q59" s="3"/>
    </row>
    <row r="60" spans="1:17" ht="15">
      <c r="A60" s="3">
        <v>38</v>
      </c>
      <c r="B60" s="3" t="s">
        <v>43</v>
      </c>
      <c r="C60" s="3" t="s">
        <v>203</v>
      </c>
      <c r="D60" s="27">
        <v>35411</v>
      </c>
      <c r="E60" s="3" t="s">
        <v>204</v>
      </c>
      <c r="F60" s="3">
        <v>15</v>
      </c>
      <c r="G60" s="3">
        <v>9</v>
      </c>
      <c r="H60" s="3">
        <v>2011</v>
      </c>
      <c r="I60" s="3" t="s">
        <v>165</v>
      </c>
      <c r="J60" s="3" t="s">
        <v>187</v>
      </c>
      <c r="K60" s="3" t="s">
        <v>10</v>
      </c>
      <c r="L60" s="3" t="s">
        <v>47</v>
      </c>
      <c r="M60" s="3" t="s">
        <v>48</v>
      </c>
      <c r="N60" s="3" t="s">
        <v>36</v>
      </c>
      <c r="O60" s="3"/>
      <c r="P60" s="3" t="s">
        <v>189</v>
      </c>
      <c r="Q60" s="3"/>
    </row>
    <row r="61" spans="1:17" ht="15">
      <c r="A61" s="3"/>
      <c r="B61" s="3"/>
      <c r="C61" s="3"/>
      <c r="D61" s="3"/>
      <c r="E61" s="3"/>
      <c r="F61" s="3"/>
      <c r="G61" s="3"/>
      <c r="H61" s="3">
        <v>2011</v>
      </c>
      <c r="I61" s="3" t="s">
        <v>53</v>
      </c>
      <c r="J61" s="3" t="s">
        <v>205</v>
      </c>
      <c r="K61" s="3" t="s">
        <v>10</v>
      </c>
      <c r="L61" s="3" t="s">
        <v>47</v>
      </c>
      <c r="M61" s="3" t="s">
        <v>61</v>
      </c>
      <c r="N61" s="3" t="s">
        <v>36</v>
      </c>
      <c r="O61" s="3"/>
      <c r="P61" s="3" t="s">
        <v>206</v>
      </c>
      <c r="Q61" s="3"/>
    </row>
    <row r="62" spans="1:17" ht="15">
      <c r="A62" s="3"/>
      <c r="B62" s="3"/>
      <c r="C62" s="3"/>
      <c r="D62" s="3"/>
      <c r="E62" s="3"/>
      <c r="F62" s="3"/>
      <c r="G62" s="3"/>
      <c r="H62" s="3">
        <v>2011</v>
      </c>
      <c r="I62" s="3" t="s">
        <v>53</v>
      </c>
      <c r="J62" s="3" t="s">
        <v>207</v>
      </c>
      <c r="K62" s="3" t="s">
        <v>11</v>
      </c>
      <c r="L62" s="3" t="s">
        <v>47</v>
      </c>
      <c r="M62" s="3" t="s">
        <v>61</v>
      </c>
      <c r="N62" s="3" t="s">
        <v>39</v>
      </c>
      <c r="O62" s="3"/>
      <c r="P62" s="3"/>
      <c r="Q62" s="3"/>
    </row>
    <row r="63" spans="1:17" ht="15">
      <c r="A63" s="3"/>
      <c r="B63" s="3"/>
      <c r="C63" s="3"/>
      <c r="D63" s="3"/>
      <c r="E63" s="3"/>
      <c r="F63" s="3"/>
      <c r="G63" s="3"/>
      <c r="H63" s="3">
        <v>2011</v>
      </c>
      <c r="I63" s="3" t="s">
        <v>53</v>
      </c>
      <c r="J63" s="3" t="s">
        <v>208</v>
      </c>
      <c r="K63" s="3" t="s">
        <v>11</v>
      </c>
      <c r="L63" s="3" t="s">
        <v>47</v>
      </c>
      <c r="M63" s="3" t="s">
        <v>61</v>
      </c>
      <c r="N63" s="3" t="s">
        <v>39</v>
      </c>
      <c r="O63" s="3"/>
      <c r="P63" s="3" t="s">
        <v>209</v>
      </c>
      <c r="Q63" s="3"/>
    </row>
    <row r="64" spans="1:17" ht="15">
      <c r="A64" s="3"/>
      <c r="B64" s="3"/>
      <c r="C64" s="3"/>
      <c r="D64" s="3"/>
      <c r="E64" s="3"/>
      <c r="F64" s="3"/>
      <c r="G64" s="3"/>
      <c r="H64" s="3">
        <v>2011</v>
      </c>
      <c r="I64" s="3" t="s">
        <v>141</v>
      </c>
      <c r="J64" s="3" t="s">
        <v>210</v>
      </c>
      <c r="K64" s="3" t="s">
        <v>11</v>
      </c>
      <c r="L64" s="3" t="s">
        <v>47</v>
      </c>
      <c r="M64" s="3" t="s">
        <v>61</v>
      </c>
      <c r="N64" s="3" t="s">
        <v>36</v>
      </c>
      <c r="O64" s="3"/>
      <c r="P64" s="3" t="s">
        <v>202</v>
      </c>
      <c r="Q64" s="3"/>
    </row>
    <row r="65" spans="1:17" ht="15">
      <c r="A65" s="3"/>
      <c r="B65" s="3"/>
      <c r="C65" s="3"/>
      <c r="D65" s="3"/>
      <c r="E65" s="3"/>
      <c r="F65" s="3"/>
      <c r="G65" s="3"/>
      <c r="H65" s="3">
        <v>2011</v>
      </c>
      <c r="I65" s="3" t="s">
        <v>53</v>
      </c>
      <c r="J65" s="3" t="s">
        <v>211</v>
      </c>
      <c r="K65" s="3" t="s">
        <v>10</v>
      </c>
      <c r="L65" s="3" t="s">
        <v>47</v>
      </c>
      <c r="M65" s="3" t="s">
        <v>141</v>
      </c>
      <c r="N65" s="3" t="s">
        <v>39</v>
      </c>
      <c r="O65" s="3"/>
      <c r="P65" s="3"/>
      <c r="Q65" s="3"/>
    </row>
    <row r="66" spans="1:17" s="33" customFormat="1" ht="15">
      <c r="A66" s="32"/>
      <c r="B66" s="32"/>
      <c r="C66" s="32"/>
      <c r="D66" s="32"/>
      <c r="E66" s="32"/>
      <c r="F66" s="32"/>
      <c r="G66" s="32"/>
      <c r="H66" s="32">
        <v>2012</v>
      </c>
      <c r="I66" s="32" t="s">
        <v>116</v>
      </c>
      <c r="J66" s="32" t="s">
        <v>256</v>
      </c>
      <c r="K66" s="32" t="s">
        <v>11</v>
      </c>
      <c r="L66" s="32" t="s">
        <v>47</v>
      </c>
      <c r="M66" s="32" t="s">
        <v>48</v>
      </c>
      <c r="N66" s="32" t="s">
        <v>36</v>
      </c>
      <c r="O66" s="32"/>
      <c r="P66" s="32" t="s">
        <v>202</v>
      </c>
      <c r="Q66" s="32"/>
    </row>
    <row r="67" spans="1:17" ht="15">
      <c r="A67" s="3">
        <v>39</v>
      </c>
      <c r="B67" s="3" t="s">
        <v>43</v>
      </c>
      <c r="C67" s="3" t="s">
        <v>212</v>
      </c>
      <c r="D67" s="27">
        <v>35054</v>
      </c>
      <c r="E67" s="3" t="s">
        <v>132</v>
      </c>
      <c r="F67" s="3">
        <v>15</v>
      </c>
      <c r="G67" s="3">
        <v>9</v>
      </c>
      <c r="H67" s="3">
        <v>2011</v>
      </c>
      <c r="I67" s="3" t="s">
        <v>165</v>
      </c>
      <c r="J67" s="3" t="s">
        <v>213</v>
      </c>
      <c r="K67" s="3" t="s">
        <v>11</v>
      </c>
      <c r="L67" s="3" t="s">
        <v>47</v>
      </c>
      <c r="M67" s="3"/>
      <c r="N67" s="3" t="s">
        <v>36</v>
      </c>
      <c r="O67" s="3"/>
      <c r="P67" s="3" t="s">
        <v>214</v>
      </c>
      <c r="Q67" s="3"/>
    </row>
    <row r="68" spans="1:17" ht="15">
      <c r="A68" s="3"/>
      <c r="B68" s="3"/>
      <c r="C68" s="3"/>
      <c r="D68" s="27"/>
      <c r="E68" s="3"/>
      <c r="F68" s="3"/>
      <c r="G68" s="3"/>
      <c r="H68" s="3">
        <v>2011</v>
      </c>
      <c r="I68" s="3" t="s">
        <v>53</v>
      </c>
      <c r="J68" s="3" t="s">
        <v>207</v>
      </c>
      <c r="K68" s="3" t="s">
        <v>11</v>
      </c>
      <c r="L68" s="3" t="s">
        <v>47</v>
      </c>
      <c r="M68" s="3" t="s">
        <v>61</v>
      </c>
      <c r="N68" s="3" t="s">
        <v>39</v>
      </c>
      <c r="O68" s="3"/>
      <c r="P68" s="3"/>
      <c r="Q68" s="3"/>
    </row>
    <row r="69" spans="1:17" s="31" customFormat="1" ht="15">
      <c r="A69" s="28"/>
      <c r="B69" s="28"/>
      <c r="C69" s="28"/>
      <c r="D69" s="30"/>
      <c r="E69" s="28"/>
      <c r="F69" s="28"/>
      <c r="G69" s="28"/>
      <c r="H69" s="3">
        <v>2011</v>
      </c>
      <c r="I69" s="28" t="s">
        <v>53</v>
      </c>
      <c r="J69" s="28" t="s">
        <v>235</v>
      </c>
      <c r="K69" s="28" t="s">
        <v>11</v>
      </c>
      <c r="L69" s="28" t="s">
        <v>47</v>
      </c>
      <c r="M69" s="28" t="s">
        <v>48</v>
      </c>
      <c r="N69" s="28" t="s">
        <v>16</v>
      </c>
      <c r="O69" s="28"/>
      <c r="P69" s="28" t="s">
        <v>236</v>
      </c>
      <c r="Q69" s="28"/>
    </row>
    <row r="70" spans="1:17" s="31" customFormat="1" ht="15">
      <c r="A70" s="28"/>
      <c r="B70" s="28"/>
      <c r="C70" s="28"/>
      <c r="D70" s="30"/>
      <c r="E70" s="28"/>
      <c r="F70" s="28"/>
      <c r="G70" s="28"/>
      <c r="H70" s="3">
        <v>2011</v>
      </c>
      <c r="I70" s="28" t="s">
        <v>165</v>
      </c>
      <c r="J70" s="28" t="s">
        <v>187</v>
      </c>
      <c r="K70" s="28" t="s">
        <v>10</v>
      </c>
      <c r="L70" s="28" t="s">
        <v>47</v>
      </c>
      <c r="M70" s="28" t="s">
        <v>61</v>
      </c>
      <c r="N70" s="28" t="s">
        <v>36</v>
      </c>
      <c r="O70" s="28"/>
      <c r="P70" s="28" t="s">
        <v>167</v>
      </c>
      <c r="Q70" s="28"/>
    </row>
    <row r="71" spans="1:17" s="31" customFormat="1" ht="15">
      <c r="A71" s="28"/>
      <c r="B71" s="28"/>
      <c r="C71" s="28"/>
      <c r="D71" s="30"/>
      <c r="E71" s="28"/>
      <c r="F71" s="28"/>
      <c r="G71" s="28"/>
      <c r="H71" s="3">
        <v>2011</v>
      </c>
      <c r="I71" s="28" t="s">
        <v>165</v>
      </c>
      <c r="J71" s="28" t="s">
        <v>187</v>
      </c>
      <c r="K71" s="28" t="s">
        <v>10</v>
      </c>
      <c r="L71" s="28" t="s">
        <v>47</v>
      </c>
      <c r="M71" s="28" t="s">
        <v>61</v>
      </c>
      <c r="N71" s="28" t="s">
        <v>36</v>
      </c>
      <c r="O71" s="28"/>
      <c r="P71" s="3" t="s">
        <v>189</v>
      </c>
      <c r="Q71" s="28"/>
    </row>
    <row r="72" spans="1:20" s="37" customFormat="1" ht="15">
      <c r="A72" s="35"/>
      <c r="B72" s="35"/>
      <c r="C72" s="35"/>
      <c r="D72" s="36"/>
      <c r="E72" s="35"/>
      <c r="F72" s="32"/>
      <c r="G72" s="32"/>
      <c r="H72" s="32">
        <v>2012</v>
      </c>
      <c r="I72" s="32" t="s">
        <v>116</v>
      </c>
      <c r="J72" s="32" t="s">
        <v>246</v>
      </c>
      <c r="K72" s="32" t="s">
        <v>11</v>
      </c>
      <c r="L72" s="32" t="s">
        <v>47</v>
      </c>
      <c r="M72" s="32" t="s">
        <v>61</v>
      </c>
      <c r="N72" s="32" t="s">
        <v>37</v>
      </c>
      <c r="O72" s="32"/>
      <c r="P72" s="32" t="s">
        <v>202</v>
      </c>
      <c r="Q72" s="32"/>
      <c r="R72" s="33"/>
      <c r="S72" s="32"/>
      <c r="T72" s="32"/>
    </row>
    <row r="73" spans="1:17" ht="15">
      <c r="A73" s="3">
        <v>40</v>
      </c>
      <c r="B73" s="3" t="s">
        <v>43</v>
      </c>
      <c r="C73" s="3" t="s">
        <v>215</v>
      </c>
      <c r="D73" s="27">
        <v>35552</v>
      </c>
      <c r="E73" s="3" t="s">
        <v>216</v>
      </c>
      <c r="F73" s="3">
        <v>14</v>
      </c>
      <c r="G73" s="3">
        <v>9</v>
      </c>
      <c r="H73" s="3">
        <v>2011</v>
      </c>
      <c r="I73" s="3" t="s">
        <v>53</v>
      </c>
      <c r="J73" s="3" t="s">
        <v>217</v>
      </c>
      <c r="K73" s="3" t="s">
        <v>10</v>
      </c>
      <c r="L73" s="3" t="s">
        <v>47</v>
      </c>
      <c r="M73" s="3" t="s">
        <v>48</v>
      </c>
      <c r="N73" s="3" t="s">
        <v>39</v>
      </c>
      <c r="O73" s="3"/>
      <c r="P73" s="3" t="s">
        <v>202</v>
      </c>
      <c r="Q73" s="3"/>
    </row>
    <row r="74" spans="1:17" ht="15">
      <c r="A74" s="3">
        <v>41</v>
      </c>
      <c r="B74" s="3" t="s">
        <v>43</v>
      </c>
      <c r="C74" s="3" t="s">
        <v>218</v>
      </c>
      <c r="D74" s="27">
        <v>35222</v>
      </c>
      <c r="E74" s="3" t="s">
        <v>219</v>
      </c>
      <c r="F74" s="3">
        <v>15</v>
      </c>
      <c r="G74" s="3">
        <v>9</v>
      </c>
      <c r="H74" s="3">
        <v>2011</v>
      </c>
      <c r="I74" s="3" t="s">
        <v>53</v>
      </c>
      <c r="J74" s="3" t="s">
        <v>220</v>
      </c>
      <c r="K74" s="3" t="s">
        <v>10</v>
      </c>
      <c r="L74" s="3" t="s">
        <v>47</v>
      </c>
      <c r="M74" s="3" t="s">
        <v>48</v>
      </c>
      <c r="N74" s="3" t="s">
        <v>38</v>
      </c>
      <c r="O74" s="3"/>
      <c r="P74" s="3" t="s">
        <v>49</v>
      </c>
      <c r="Q74" s="3" t="s">
        <v>113</v>
      </c>
    </row>
    <row r="75" spans="1:17" ht="15">
      <c r="A75" s="3">
        <v>42</v>
      </c>
      <c r="B75" s="3" t="s">
        <v>43</v>
      </c>
      <c r="C75" s="3" t="s">
        <v>221</v>
      </c>
      <c r="D75" s="27">
        <v>35285</v>
      </c>
      <c r="E75" s="3" t="s">
        <v>222</v>
      </c>
      <c r="F75" s="3">
        <v>15</v>
      </c>
      <c r="G75" s="3">
        <v>9</v>
      </c>
      <c r="H75" s="3">
        <v>2011</v>
      </c>
      <c r="I75" s="3" t="s">
        <v>53</v>
      </c>
      <c r="J75" s="3" t="s">
        <v>225</v>
      </c>
      <c r="K75" s="3" t="s">
        <v>11</v>
      </c>
      <c r="L75" s="3" t="s">
        <v>47</v>
      </c>
      <c r="M75" s="3" t="s">
        <v>48</v>
      </c>
      <c r="N75" s="3" t="s">
        <v>38</v>
      </c>
      <c r="O75" s="3"/>
      <c r="P75" s="3" t="s">
        <v>202</v>
      </c>
      <c r="Q75" s="3" t="s">
        <v>113</v>
      </c>
    </row>
    <row r="76" spans="1:17" ht="15">
      <c r="A76" s="3">
        <v>43</v>
      </c>
      <c r="B76" s="3" t="s">
        <v>43</v>
      </c>
      <c r="C76" s="3" t="s">
        <v>226</v>
      </c>
      <c r="D76" s="27">
        <v>34793</v>
      </c>
      <c r="E76" s="3" t="s">
        <v>227</v>
      </c>
      <c r="F76" s="3">
        <v>16</v>
      </c>
      <c r="G76" s="3">
        <v>10</v>
      </c>
      <c r="H76" s="3">
        <v>2011</v>
      </c>
      <c r="I76" s="3" t="s">
        <v>116</v>
      </c>
      <c r="J76" s="3" t="s">
        <v>198</v>
      </c>
      <c r="K76" s="3" t="s">
        <v>11</v>
      </c>
      <c r="L76" s="3" t="s">
        <v>47</v>
      </c>
      <c r="M76" s="3" t="s">
        <v>61</v>
      </c>
      <c r="N76" s="3" t="s">
        <v>36</v>
      </c>
      <c r="O76" s="3"/>
      <c r="P76" s="3" t="s">
        <v>167</v>
      </c>
      <c r="Q76" s="3"/>
    </row>
    <row r="77" spans="1:17" ht="15">
      <c r="A77" s="3"/>
      <c r="B77" s="3"/>
      <c r="C77" s="3"/>
      <c r="D77" s="3"/>
      <c r="E77" s="3"/>
      <c r="F77" s="3"/>
      <c r="G77" s="3"/>
      <c r="H77" s="3">
        <v>2011</v>
      </c>
      <c r="I77" s="3" t="s">
        <v>116</v>
      </c>
      <c r="J77" s="3" t="s">
        <v>198</v>
      </c>
      <c r="K77" s="3" t="s">
        <v>11</v>
      </c>
      <c r="L77" s="3" t="s">
        <v>47</v>
      </c>
      <c r="M77" s="3" t="s">
        <v>61</v>
      </c>
      <c r="N77" s="3" t="s">
        <v>36</v>
      </c>
      <c r="O77" s="3"/>
      <c r="P77" s="3" t="s">
        <v>167</v>
      </c>
      <c r="Q77" s="3"/>
    </row>
    <row r="78" spans="1:17" ht="15">
      <c r="A78" s="3"/>
      <c r="B78" s="3"/>
      <c r="C78" s="3"/>
      <c r="D78" s="3"/>
      <c r="E78" s="3"/>
      <c r="F78" s="3"/>
      <c r="G78" s="3"/>
      <c r="H78" s="3">
        <v>2011</v>
      </c>
      <c r="I78" s="3" t="s">
        <v>53</v>
      </c>
      <c r="J78" s="3" t="s">
        <v>228</v>
      </c>
      <c r="K78" s="3" t="s">
        <v>10</v>
      </c>
      <c r="L78" s="3" t="s">
        <v>47</v>
      </c>
      <c r="M78" s="3" t="s">
        <v>48</v>
      </c>
      <c r="N78" s="3" t="s">
        <v>39</v>
      </c>
      <c r="O78" s="3"/>
      <c r="P78" s="3" t="s">
        <v>191</v>
      </c>
      <c r="Q78" s="3"/>
    </row>
    <row r="79" spans="1:17" ht="15.75" customHeight="1">
      <c r="A79" s="3"/>
      <c r="B79" s="3"/>
      <c r="C79" s="3"/>
      <c r="D79" s="3"/>
      <c r="E79" s="3"/>
      <c r="F79" s="3"/>
      <c r="G79" s="3"/>
      <c r="H79" s="3">
        <v>2011</v>
      </c>
      <c r="I79" s="3" t="s">
        <v>165</v>
      </c>
      <c r="J79" s="3" t="s">
        <v>229</v>
      </c>
      <c r="K79" s="3" t="s">
        <v>11</v>
      </c>
      <c r="L79" s="3" t="s">
        <v>47</v>
      </c>
      <c r="M79" s="3"/>
      <c r="N79" s="3" t="s">
        <v>36</v>
      </c>
      <c r="O79" s="3"/>
      <c r="P79" s="3" t="s">
        <v>191</v>
      </c>
      <c r="Q79" s="3"/>
    </row>
    <row r="80" spans="1:17" s="33" customFormat="1" ht="15">
      <c r="A80" s="32"/>
      <c r="B80" s="32"/>
      <c r="C80" s="32"/>
      <c r="D80" s="32"/>
      <c r="E80" s="32"/>
      <c r="F80" s="32"/>
      <c r="G80" s="32"/>
      <c r="H80" s="32">
        <v>2012</v>
      </c>
      <c r="I80" s="32" t="s">
        <v>116</v>
      </c>
      <c r="J80" s="32" t="s">
        <v>246</v>
      </c>
      <c r="K80" s="32" t="s">
        <v>10</v>
      </c>
      <c r="L80" s="32" t="s">
        <v>47</v>
      </c>
      <c r="M80" s="32" t="s">
        <v>61</v>
      </c>
      <c r="N80" s="32" t="s">
        <v>36</v>
      </c>
      <c r="O80" s="32"/>
      <c r="P80" s="32" t="s">
        <v>167</v>
      </c>
      <c r="Q80" s="32"/>
    </row>
    <row r="81" spans="1:17" s="33" customFormat="1" ht="15">
      <c r="A81" s="32"/>
      <c r="B81" s="32"/>
      <c r="C81" s="32"/>
      <c r="D81" s="32"/>
      <c r="E81" s="32"/>
      <c r="F81" s="32"/>
      <c r="G81" s="32"/>
      <c r="H81" s="32">
        <v>2012</v>
      </c>
      <c r="I81" s="32" t="s">
        <v>116</v>
      </c>
      <c r="J81" s="32" t="s">
        <v>246</v>
      </c>
      <c r="K81" s="32" t="s">
        <v>10</v>
      </c>
      <c r="L81" s="32" t="s">
        <v>47</v>
      </c>
      <c r="M81" s="32" t="s">
        <v>61</v>
      </c>
      <c r="N81" s="32" t="s">
        <v>36</v>
      </c>
      <c r="O81" s="32"/>
      <c r="P81" s="32" t="s">
        <v>167</v>
      </c>
      <c r="Q81" s="32"/>
    </row>
    <row r="82" spans="1:17" s="33" customFormat="1" ht="15">
      <c r="A82" s="32"/>
      <c r="B82" s="32"/>
      <c r="C82" s="32"/>
      <c r="D82" s="32"/>
      <c r="E82" s="32"/>
      <c r="F82" s="32"/>
      <c r="G82" s="32"/>
      <c r="H82" s="32">
        <v>2012</v>
      </c>
      <c r="I82" s="32" t="s">
        <v>165</v>
      </c>
      <c r="J82" s="32" t="s">
        <v>248</v>
      </c>
      <c r="K82" s="32" t="s">
        <v>11</v>
      </c>
      <c r="L82" s="32" t="s">
        <v>47</v>
      </c>
      <c r="M82" s="32" t="s">
        <v>249</v>
      </c>
      <c r="N82" s="32" t="s">
        <v>36</v>
      </c>
      <c r="O82" s="32"/>
      <c r="P82" s="32" t="s">
        <v>250</v>
      </c>
      <c r="Q82" s="32"/>
    </row>
    <row r="83" spans="1:18" s="33" customFormat="1" ht="15">
      <c r="A83" s="32"/>
      <c r="B83" s="32"/>
      <c r="C83" s="32"/>
      <c r="D83" s="32"/>
      <c r="E83" s="32"/>
      <c r="F83" s="32"/>
      <c r="G83" s="32"/>
      <c r="H83" s="38">
        <v>2012</v>
      </c>
      <c r="I83" s="38" t="s">
        <v>165</v>
      </c>
      <c r="J83" s="38" t="s">
        <v>260</v>
      </c>
      <c r="K83" s="38" t="s">
        <v>11</v>
      </c>
      <c r="L83" s="38" t="s">
        <v>60</v>
      </c>
      <c r="M83" s="38" t="s">
        <v>61</v>
      </c>
      <c r="N83" s="38" t="s">
        <v>36</v>
      </c>
      <c r="O83" s="38"/>
      <c r="P83" s="38" t="s">
        <v>191</v>
      </c>
      <c r="Q83" s="38"/>
      <c r="R83" s="39"/>
    </row>
    <row r="84" spans="1:18" s="33" customFormat="1" ht="15.75">
      <c r="A84" s="32"/>
      <c r="B84" s="32"/>
      <c r="C84" s="32"/>
      <c r="D84" s="32"/>
      <c r="E84" s="32"/>
      <c r="F84" s="32"/>
      <c r="G84" s="32"/>
      <c r="H84" s="38">
        <v>2012</v>
      </c>
      <c r="I84" s="38" t="s">
        <v>53</v>
      </c>
      <c r="J84" s="41" t="s">
        <v>261</v>
      </c>
      <c r="K84" s="38" t="s">
        <v>10</v>
      </c>
      <c r="L84" s="38" t="s">
        <v>69</v>
      </c>
      <c r="M84" s="38" t="s">
        <v>61</v>
      </c>
      <c r="N84" s="38" t="s">
        <v>36</v>
      </c>
      <c r="O84" s="38"/>
      <c r="P84" s="38" t="s">
        <v>262</v>
      </c>
      <c r="Q84" s="38"/>
      <c r="R84" s="39"/>
    </row>
    <row r="85" spans="1:17" ht="15">
      <c r="A85" s="3">
        <v>44</v>
      </c>
      <c r="B85" s="3" t="s">
        <v>43</v>
      </c>
      <c r="C85" s="3" t="s">
        <v>230</v>
      </c>
      <c r="D85" s="27">
        <v>34744</v>
      </c>
      <c r="E85" s="3" t="s">
        <v>231</v>
      </c>
      <c r="F85" s="3">
        <v>16</v>
      </c>
      <c r="G85" s="3">
        <v>10</v>
      </c>
      <c r="H85" s="3">
        <v>2011</v>
      </c>
      <c r="I85" s="3" t="s">
        <v>141</v>
      </c>
      <c r="J85" s="3" t="s">
        <v>233</v>
      </c>
      <c r="K85" s="3" t="s">
        <v>11</v>
      </c>
      <c r="L85" s="3" t="s">
        <v>175</v>
      </c>
      <c r="M85" s="3" t="s">
        <v>61</v>
      </c>
      <c r="N85" s="3" t="s">
        <v>39</v>
      </c>
      <c r="O85" s="3"/>
      <c r="P85" s="3" t="s">
        <v>232</v>
      </c>
      <c r="Q85" s="3"/>
    </row>
    <row r="86" spans="1:17" ht="15">
      <c r="A86" s="3"/>
      <c r="B86" s="3"/>
      <c r="C86" s="3"/>
      <c r="D86" s="3"/>
      <c r="E86" s="3"/>
      <c r="F86" s="3"/>
      <c r="G86" s="3"/>
      <c r="H86" s="3">
        <v>2011</v>
      </c>
      <c r="I86" s="3" t="s">
        <v>141</v>
      </c>
      <c r="J86" s="3" t="s">
        <v>234</v>
      </c>
      <c r="K86" s="3" t="s">
        <v>10</v>
      </c>
      <c r="L86" s="3" t="s">
        <v>60</v>
      </c>
      <c r="M86" s="3" t="s">
        <v>61</v>
      </c>
      <c r="N86" s="3" t="s">
        <v>39</v>
      </c>
      <c r="O86" s="3"/>
      <c r="P86" s="3" t="s">
        <v>232</v>
      </c>
      <c r="Q86" s="3"/>
    </row>
    <row r="87" spans="1:17" ht="15">
      <c r="A87" s="3">
        <v>45</v>
      </c>
      <c r="B87" s="3" t="s">
        <v>43</v>
      </c>
      <c r="C87" s="3" t="s">
        <v>237</v>
      </c>
      <c r="D87" s="27">
        <v>34577</v>
      </c>
      <c r="E87" s="3" t="s">
        <v>238</v>
      </c>
      <c r="F87" s="3">
        <v>17</v>
      </c>
      <c r="G87" s="3">
        <v>11</v>
      </c>
      <c r="H87" s="3">
        <v>2011</v>
      </c>
      <c r="I87" s="3" t="s">
        <v>141</v>
      </c>
      <c r="J87" s="3" t="s">
        <v>239</v>
      </c>
      <c r="K87" s="3" t="s">
        <v>11</v>
      </c>
      <c r="L87" s="3" t="s">
        <v>60</v>
      </c>
      <c r="M87" s="3" t="s">
        <v>61</v>
      </c>
      <c r="N87" s="3" t="s">
        <v>38</v>
      </c>
      <c r="O87" s="3"/>
      <c r="P87" s="3" t="s">
        <v>82</v>
      </c>
      <c r="Q87" s="3"/>
    </row>
    <row r="88" spans="1:17" ht="15">
      <c r="A88" s="3"/>
      <c r="B88" s="3"/>
      <c r="C88" s="3"/>
      <c r="D88" s="3"/>
      <c r="E88" s="3"/>
      <c r="F88" s="3"/>
      <c r="G88" s="3"/>
      <c r="H88" s="3">
        <v>2011</v>
      </c>
      <c r="I88" s="3" t="s">
        <v>53</v>
      </c>
      <c r="J88" s="3" t="s">
        <v>240</v>
      </c>
      <c r="K88" s="3" t="s">
        <v>10</v>
      </c>
      <c r="L88" s="3" t="s">
        <v>69</v>
      </c>
      <c r="M88" s="3" t="s">
        <v>61</v>
      </c>
      <c r="N88" s="3" t="s">
        <v>38</v>
      </c>
      <c r="O88" s="3"/>
      <c r="P88" s="3" t="s">
        <v>82</v>
      </c>
      <c r="Q88" s="3"/>
    </row>
    <row r="89" spans="1:17" ht="15">
      <c r="A89" s="3"/>
      <c r="B89" s="3"/>
      <c r="C89" s="3"/>
      <c r="D89" s="3"/>
      <c r="E89" s="3"/>
      <c r="F89" s="3"/>
      <c r="G89" s="3"/>
      <c r="H89" s="3">
        <v>2011</v>
      </c>
      <c r="I89" s="3" t="s">
        <v>141</v>
      </c>
      <c r="J89" s="3" t="s">
        <v>241</v>
      </c>
      <c r="K89" s="3" t="s">
        <v>10</v>
      </c>
      <c r="L89" s="3" t="s">
        <v>175</v>
      </c>
      <c r="M89" s="3" t="s">
        <v>61</v>
      </c>
      <c r="N89" s="3" t="s">
        <v>38</v>
      </c>
      <c r="O89" s="3"/>
      <c r="P89" s="3" t="s">
        <v>82</v>
      </c>
      <c r="Q89" s="3"/>
    </row>
    <row r="90" spans="1:18" ht="15">
      <c r="A90" s="3"/>
      <c r="B90" s="3"/>
      <c r="C90" s="3"/>
      <c r="D90" s="3"/>
      <c r="E90" s="3"/>
      <c r="F90" s="3"/>
      <c r="G90" s="3"/>
      <c r="H90" s="38">
        <v>2012</v>
      </c>
      <c r="I90" s="38" t="s">
        <v>53</v>
      </c>
      <c r="J90" s="38" t="s">
        <v>258</v>
      </c>
      <c r="K90" s="38"/>
      <c r="L90" s="38" t="s">
        <v>69</v>
      </c>
      <c r="M90" s="38" t="s">
        <v>61</v>
      </c>
      <c r="N90" s="38" t="s">
        <v>38</v>
      </c>
      <c r="O90" s="38"/>
      <c r="P90" s="38" t="s">
        <v>82</v>
      </c>
      <c r="Q90" s="38"/>
      <c r="R90" s="39"/>
    </row>
    <row r="91" spans="1:17" ht="15">
      <c r="A91" s="3">
        <v>46</v>
      </c>
      <c r="B91" s="3" t="s">
        <v>43</v>
      </c>
      <c r="C91" s="3" t="s">
        <v>242</v>
      </c>
      <c r="D91" s="27">
        <v>34513</v>
      </c>
      <c r="E91" s="3" t="s">
        <v>243</v>
      </c>
      <c r="F91" s="3">
        <v>17</v>
      </c>
      <c r="G91" s="3">
        <v>11</v>
      </c>
      <c r="H91" s="3">
        <v>2011</v>
      </c>
      <c r="I91" s="3" t="s">
        <v>165</v>
      </c>
      <c r="J91" s="3" t="s">
        <v>244</v>
      </c>
      <c r="K91" s="3" t="s">
        <v>10</v>
      </c>
      <c r="L91" s="3" t="s">
        <v>47</v>
      </c>
      <c r="M91" s="3"/>
      <c r="N91" s="3" t="s">
        <v>36</v>
      </c>
      <c r="O91" s="3"/>
      <c r="P91" s="3" t="s">
        <v>257</v>
      </c>
      <c r="Q91" s="3"/>
    </row>
    <row r="92" spans="1:17" s="33" customFormat="1" ht="15">
      <c r="A92" s="32">
        <v>47</v>
      </c>
      <c r="B92" s="32" t="s">
        <v>43</v>
      </c>
      <c r="C92" s="32" t="s">
        <v>196</v>
      </c>
      <c r="D92" s="32"/>
      <c r="E92" s="32"/>
      <c r="F92" s="32"/>
      <c r="G92" s="32"/>
      <c r="H92" s="32">
        <v>2012</v>
      </c>
      <c r="I92" s="32" t="s">
        <v>116</v>
      </c>
      <c r="J92" s="32" t="s">
        <v>246</v>
      </c>
      <c r="K92" s="32" t="s">
        <v>10</v>
      </c>
      <c r="L92" s="32" t="s">
        <v>47</v>
      </c>
      <c r="M92" s="32" t="s">
        <v>61</v>
      </c>
      <c r="N92" s="32" t="s">
        <v>36</v>
      </c>
      <c r="O92" s="32"/>
      <c r="P92" s="32" t="s">
        <v>167</v>
      </c>
      <c r="Q92" s="32"/>
    </row>
    <row r="93" spans="1:17" s="33" customFormat="1" ht="15">
      <c r="A93" s="32">
        <v>48</v>
      </c>
      <c r="B93" s="32" t="s">
        <v>43</v>
      </c>
      <c r="C93" s="32" t="s">
        <v>252</v>
      </c>
      <c r="D93" s="34">
        <v>37961</v>
      </c>
      <c r="E93" s="32" t="s">
        <v>253</v>
      </c>
      <c r="F93" s="32">
        <v>8</v>
      </c>
      <c r="G93" s="32">
        <v>1</v>
      </c>
      <c r="H93" s="32">
        <v>2012</v>
      </c>
      <c r="I93" s="32" t="s">
        <v>116</v>
      </c>
      <c r="J93" s="32" t="s">
        <v>254</v>
      </c>
      <c r="K93" s="32" t="s">
        <v>11</v>
      </c>
      <c r="L93" s="32" t="s">
        <v>47</v>
      </c>
      <c r="M93" s="32" t="s">
        <v>48</v>
      </c>
      <c r="N93" s="32" t="s">
        <v>39</v>
      </c>
      <c r="O93" s="32"/>
      <c r="P93" s="32" t="s">
        <v>255</v>
      </c>
      <c r="Q93" s="32"/>
    </row>
    <row r="94" spans="1:17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s="6" customFormat="1" ht="15.75" thickBo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</row>
    <row r="98" spans="1:17" ht="24.75" thickBot="1">
      <c r="A98" s="12"/>
      <c r="B98" s="13"/>
      <c r="C98" s="13"/>
      <c r="D98" s="20" t="s">
        <v>20</v>
      </c>
      <c r="E98" s="25"/>
      <c r="F98" s="21">
        <f>COUNTIF(F3:F95,"6")</f>
        <v>0</v>
      </c>
      <c r="G98" s="13"/>
      <c r="H98" s="13"/>
      <c r="I98" s="13"/>
      <c r="J98" s="13"/>
      <c r="K98" s="17" t="s">
        <v>40</v>
      </c>
      <c r="L98" s="16">
        <f>COUNTIF(L3:L95,"муниципальный")</f>
        <v>57</v>
      </c>
      <c r="M98" s="18" t="s">
        <v>36</v>
      </c>
      <c r="N98" s="19">
        <f>COUNTIF(N3:N95,"интеллектуальная")</f>
        <v>28</v>
      </c>
      <c r="O98" s="13"/>
      <c r="P98" s="13"/>
      <c r="Q98" s="14"/>
    </row>
    <row r="99" spans="1:17" ht="15.75" thickBot="1">
      <c r="A99" s="12"/>
      <c r="B99" s="12"/>
      <c r="C99" s="13"/>
      <c r="D99" s="20" t="s">
        <v>21</v>
      </c>
      <c r="E99" s="25"/>
      <c r="F99" s="21">
        <f>COUNTIF(F3:F95,"7")</f>
        <v>2</v>
      </c>
      <c r="G99" s="13"/>
      <c r="H99" s="13"/>
      <c r="I99" s="13"/>
      <c r="J99" s="13"/>
      <c r="K99" s="17" t="s">
        <v>33</v>
      </c>
      <c r="L99" s="16">
        <f>COUNTIF(L3:L95,"региональный")</f>
        <v>21</v>
      </c>
      <c r="M99" s="18" t="s">
        <v>37</v>
      </c>
      <c r="N99" s="19">
        <f>COUNTIF(N3:N95,"академическая")</f>
        <v>3</v>
      </c>
      <c r="O99" s="13"/>
      <c r="P99" s="13"/>
      <c r="Q99" s="14"/>
    </row>
    <row r="100" spans="1:17" ht="15.75" thickBot="1">
      <c r="A100" s="12"/>
      <c r="B100" s="12"/>
      <c r="C100" s="13"/>
      <c r="D100" s="20" t="s">
        <v>22</v>
      </c>
      <c r="E100" s="25"/>
      <c r="F100" s="21">
        <f>COUNTIF(F3:F95,"8")</f>
        <v>4</v>
      </c>
      <c r="G100" s="13"/>
      <c r="H100" s="13"/>
      <c r="I100" s="13"/>
      <c r="J100" s="13"/>
      <c r="K100" s="17" t="s">
        <v>34</v>
      </c>
      <c r="L100" s="16">
        <f>COUNTIF(L3:L95,"всероссийский")</f>
        <v>9</v>
      </c>
      <c r="M100" s="18" t="s">
        <v>38</v>
      </c>
      <c r="N100" s="19">
        <f>COUNTIF(N3:N95,"художественная")</f>
        <v>26</v>
      </c>
      <c r="O100" s="13"/>
      <c r="P100" s="13"/>
      <c r="Q100" s="14"/>
    </row>
    <row r="101" spans="1:17" ht="15.75" thickBot="1">
      <c r="A101" s="12"/>
      <c r="B101" s="12"/>
      <c r="C101" s="13"/>
      <c r="D101" s="20" t="s">
        <v>23</v>
      </c>
      <c r="E101" s="25"/>
      <c r="F101" s="21">
        <f>COUNTIF(F3:F95,"9")</f>
        <v>9</v>
      </c>
      <c r="G101" s="13"/>
      <c r="H101" s="13"/>
      <c r="I101" s="13"/>
      <c r="J101" s="13"/>
      <c r="K101" s="17" t="s">
        <v>35</v>
      </c>
      <c r="L101" s="16">
        <f>COUNTIF(L3:L95,"международный")</f>
        <v>3</v>
      </c>
      <c r="M101" s="18" t="s">
        <v>39</v>
      </c>
      <c r="N101" s="19">
        <f>COUNTIF(N3:N95,"креативная")</f>
        <v>10</v>
      </c>
      <c r="O101" s="13"/>
      <c r="P101" s="13"/>
      <c r="Q101" s="14"/>
    </row>
    <row r="102" spans="1:17" ht="15.75" thickBot="1">
      <c r="A102" s="12"/>
      <c r="B102" s="12"/>
      <c r="C102" s="13"/>
      <c r="D102" s="20" t="s">
        <v>24</v>
      </c>
      <c r="E102" s="25"/>
      <c r="F102" s="21">
        <f>COUNTIF(F3:F95,"10")</f>
        <v>8</v>
      </c>
      <c r="G102" s="13"/>
      <c r="H102" s="13"/>
      <c r="I102" s="13"/>
      <c r="J102" s="13"/>
      <c r="K102" s="13"/>
      <c r="L102" s="13"/>
      <c r="M102" s="18" t="s">
        <v>16</v>
      </c>
      <c r="N102" s="19">
        <f>COUNTIF(N3:N95,"лидерская")</f>
        <v>1</v>
      </c>
      <c r="O102" s="13"/>
      <c r="P102" s="13"/>
      <c r="Q102" s="14"/>
    </row>
    <row r="103" spans="1:17" ht="15.75" thickBot="1">
      <c r="A103" s="12"/>
      <c r="B103" s="12"/>
      <c r="C103" s="13"/>
      <c r="D103" s="20" t="s">
        <v>25</v>
      </c>
      <c r="E103" s="25"/>
      <c r="F103" s="21">
        <f>COUNTIF(F3:F95,"11")</f>
        <v>2</v>
      </c>
      <c r="G103" s="13"/>
      <c r="H103" s="13"/>
      <c r="I103" s="13"/>
      <c r="J103" s="13"/>
      <c r="K103" s="13"/>
      <c r="L103" s="13"/>
      <c r="M103" s="18" t="s">
        <v>17</v>
      </c>
      <c r="N103" s="19">
        <f>COUNTIF(N3:N95,"спортивная")</f>
        <v>23</v>
      </c>
      <c r="O103" s="14"/>
      <c r="P103" s="14"/>
      <c r="Q103" s="15"/>
    </row>
    <row r="104" spans="1:17" ht="15.75" thickBot="1">
      <c r="A104" s="12"/>
      <c r="B104" s="12"/>
      <c r="C104" s="13"/>
      <c r="D104" s="20" t="s">
        <v>26</v>
      </c>
      <c r="E104" s="25"/>
      <c r="F104" s="21">
        <f>COUNTIF(F3:F95,"12")</f>
        <v>4</v>
      </c>
      <c r="G104" s="13"/>
      <c r="H104" s="13"/>
      <c r="I104" s="14"/>
      <c r="J104" s="7"/>
      <c r="K104" s="7"/>
      <c r="L104" s="7"/>
      <c r="M104" s="7"/>
      <c r="N104" s="7"/>
      <c r="O104" s="7"/>
      <c r="P104" s="7"/>
      <c r="Q104" s="8"/>
    </row>
    <row r="105" spans="1:17" ht="15.75" thickBot="1">
      <c r="A105" s="12"/>
      <c r="B105" s="12"/>
      <c r="C105" s="13"/>
      <c r="D105" s="20" t="s">
        <v>27</v>
      </c>
      <c r="E105" s="25"/>
      <c r="F105" s="21">
        <f>COUNTIF(F3:F95,"13")</f>
        <v>3</v>
      </c>
      <c r="G105" s="13"/>
      <c r="H105" s="13"/>
      <c r="I105" s="14"/>
      <c r="J105" s="7"/>
      <c r="K105" s="7"/>
      <c r="L105" s="7"/>
      <c r="M105" s="7"/>
      <c r="N105" s="7"/>
      <c r="O105" s="7"/>
      <c r="P105" s="7"/>
      <c r="Q105" s="8"/>
    </row>
    <row r="106" spans="1:17" ht="15.75" thickBot="1">
      <c r="A106" s="12"/>
      <c r="B106" s="12"/>
      <c r="C106" s="13"/>
      <c r="D106" s="20" t="s">
        <v>28</v>
      </c>
      <c r="E106" s="25"/>
      <c r="F106" s="21">
        <f>COUNTIF(F3:F95,"14")</f>
        <v>4</v>
      </c>
      <c r="G106" s="13"/>
      <c r="H106" s="13"/>
      <c r="I106" s="14"/>
      <c r="J106" s="7"/>
      <c r="K106" s="7"/>
      <c r="L106" s="7"/>
      <c r="M106" s="7"/>
      <c r="N106" s="7"/>
      <c r="O106" s="7"/>
      <c r="P106" s="7"/>
      <c r="Q106" s="8"/>
    </row>
    <row r="107" spans="1:17" ht="15.75" thickBot="1">
      <c r="A107" s="9"/>
      <c r="B107" s="9"/>
      <c r="C107" s="10"/>
      <c r="D107" s="22" t="s">
        <v>29</v>
      </c>
      <c r="E107" s="26"/>
      <c r="F107" s="23">
        <f>COUNTIF(F3:F95,"15")</f>
        <v>9</v>
      </c>
      <c r="G107" s="10"/>
      <c r="H107" s="10"/>
      <c r="I107" s="11"/>
      <c r="J107" s="7"/>
      <c r="K107" s="7"/>
      <c r="L107" s="7"/>
      <c r="M107" s="7"/>
      <c r="N107" s="7"/>
      <c r="O107" s="7"/>
      <c r="P107" s="7"/>
      <c r="Q107" s="8"/>
    </row>
    <row r="108" spans="1:17" ht="15.75" thickBot="1">
      <c r="A108" s="12"/>
      <c r="B108" s="12"/>
      <c r="C108" s="13"/>
      <c r="D108" s="20" t="s">
        <v>30</v>
      </c>
      <c r="E108" s="25"/>
      <c r="F108" s="21">
        <f>COUNTIF(F3:F95,"16")</f>
        <v>2</v>
      </c>
      <c r="G108" s="13"/>
      <c r="H108" s="13"/>
      <c r="I108" s="14"/>
      <c r="J108" s="7"/>
      <c r="K108" s="7"/>
      <c r="L108" s="7"/>
      <c r="M108" s="7"/>
      <c r="N108" s="7"/>
      <c r="O108" s="7"/>
      <c r="P108" s="7"/>
      <c r="Q108" s="8"/>
    </row>
    <row r="109" spans="1:17" ht="15.75" thickBot="1">
      <c r="A109" s="12"/>
      <c r="B109" s="12"/>
      <c r="C109" s="13"/>
      <c r="D109" s="20" t="s">
        <v>31</v>
      </c>
      <c r="E109" s="25"/>
      <c r="F109" s="21">
        <f>COUNTIF(F3:F95,"17")</f>
        <v>2</v>
      </c>
      <c r="G109" s="13"/>
      <c r="H109" s="13"/>
      <c r="I109" s="14"/>
      <c r="J109" s="7"/>
      <c r="K109" s="7"/>
      <c r="L109" s="7"/>
      <c r="M109" s="7"/>
      <c r="N109" s="7"/>
      <c r="O109" s="7"/>
      <c r="P109" s="7"/>
      <c r="Q109" s="8"/>
    </row>
    <row r="110" spans="1:17" ht="15.75" thickBot="1">
      <c r="A110" s="15"/>
      <c r="B110" s="9"/>
      <c r="C110" s="10"/>
      <c r="D110" s="22" t="s">
        <v>32</v>
      </c>
      <c r="E110" s="26"/>
      <c r="F110" s="23">
        <f>COUNTIF(F3:F95,"18")</f>
        <v>0</v>
      </c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1"/>
    </row>
  </sheetData>
  <sheetProtection/>
  <mergeCells count="1">
    <mergeCell ref="A1:Q1"/>
  </mergeCells>
  <dataValidations count="7">
    <dataValidation type="list" allowBlank="1" showInputMessage="1" showErrorMessage="1" sqref="T58 T72 G3:G95">
      <formula1>"0,1,2,3,4,5,6,7,8,9,10,11,12"</formula1>
    </dataValidation>
    <dataValidation type="list" allowBlank="1" showInputMessage="1" showErrorMessage="1" sqref="S58 S72 F3:F95">
      <formula1>"6,7,8,9,10,11,12,13,14,15,16,17,18"</formula1>
    </dataValidation>
    <dataValidation type="list" allowBlank="1" showInputMessage="1" showErrorMessage="1" sqref="L3:L95">
      <formula1>"муниципальный,региональный,всероссийский,международный"</formula1>
    </dataValidation>
    <dataValidation type="list" allowBlank="1" showInputMessage="1" showErrorMessage="1" sqref="M3:M95">
      <formula1>"диплом,грамота,сертификат,другое"</formula1>
    </dataValidation>
    <dataValidation type="list" allowBlank="1" showInputMessage="1" showErrorMessage="1" sqref="I3:I95">
      <formula1>"олимпиада,конференция,конкурс,соревнование,другое"</formula1>
    </dataValidation>
    <dataValidation type="list" allowBlank="1" showInputMessage="1" showErrorMessage="1" sqref="N3:N95">
      <formula1>"интеллектуальная,академическая,художественная,креативная,лидерская,спортивная"</formula1>
    </dataValidation>
    <dataValidation type="list" allowBlank="1" showInputMessage="1" showErrorMessage="1" sqref="K3:K95">
      <formula1>"победитель,призер"</formula1>
    </dataValidation>
  </dataValidations>
  <printOptions/>
  <pageMargins left="0.7" right="0.7" top="0.75" bottom="0.75" header="0.3" footer="0.3"/>
  <pageSetup horizontalDpi="180" verticalDpi="18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 t="s">
        <v>10</v>
      </c>
    </row>
    <row r="2" ht="15">
      <c r="A2" t="s">
        <v>11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2" sqref="A12"/>
    </sheetView>
  </sheetViews>
  <sheetFormatPr defaultColWidth="9.140625" defaultRowHeight="15"/>
  <sheetData>
    <row r="1" ht="15">
      <c r="A1">
        <v>1</v>
      </c>
    </row>
    <row r="2" ht="15">
      <c r="A2">
        <v>2</v>
      </c>
    </row>
    <row r="3" ht="15">
      <c r="A3">
        <v>3</v>
      </c>
    </row>
    <row r="4" ht="15">
      <c r="A4">
        <v>4</v>
      </c>
    </row>
    <row r="5" ht="15">
      <c r="A5">
        <v>5</v>
      </c>
    </row>
    <row r="6" ht="15">
      <c r="A6">
        <v>6</v>
      </c>
    </row>
    <row r="7" ht="15">
      <c r="A7">
        <v>7</v>
      </c>
    </row>
    <row r="8" ht="15">
      <c r="A8">
        <v>8</v>
      </c>
    </row>
    <row r="9" ht="15">
      <c r="A9">
        <v>9</v>
      </c>
    </row>
    <row r="10" ht="15">
      <c r="A10">
        <v>10</v>
      </c>
    </row>
    <row r="11" ht="15">
      <c r="A11">
        <v>11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8"/>
  <sheetViews>
    <sheetView tabSelected="1" zoomScale="63" zoomScaleNormal="63" zoomScalePageLayoutView="0" workbookViewId="0" topLeftCell="C10">
      <selection activeCell="L94" sqref="L94"/>
    </sheetView>
  </sheetViews>
  <sheetFormatPr defaultColWidth="9.140625" defaultRowHeight="15"/>
  <cols>
    <col min="1" max="1" width="4.28125" style="45" customWidth="1"/>
    <col min="2" max="2" width="23.140625" style="45" customWidth="1"/>
    <col min="3" max="3" width="20.421875" style="45" customWidth="1"/>
    <col min="4" max="4" width="12.421875" style="45" bestFit="1" customWidth="1"/>
    <col min="5" max="5" width="32.7109375" style="45" customWidth="1"/>
    <col min="6" max="6" width="4.7109375" style="45" customWidth="1"/>
    <col min="7" max="7" width="4.28125" style="45" customWidth="1"/>
    <col min="8" max="8" width="6.00390625" style="45" customWidth="1"/>
    <col min="9" max="9" width="15.140625" style="45" customWidth="1"/>
    <col min="10" max="10" width="25.28125" style="45" customWidth="1"/>
    <col min="11" max="11" width="12.140625" style="45" customWidth="1"/>
    <col min="12" max="12" width="9.140625" style="45" customWidth="1"/>
    <col min="13" max="13" width="14.421875" style="45" customWidth="1"/>
    <col min="14" max="14" width="12.28125" style="45" customWidth="1"/>
    <col min="15" max="15" width="9.140625" style="45" customWidth="1"/>
    <col min="16" max="16" width="26.57421875" style="45" customWidth="1"/>
    <col min="17" max="17" width="15.8515625" style="45" customWidth="1"/>
    <col min="18" max="16384" width="9.140625" style="45" customWidth="1"/>
  </cols>
  <sheetData>
    <row r="1" spans="1:17" ht="28.5" customHeight="1">
      <c r="A1" s="81" t="s">
        <v>266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9" ht="136.5" customHeight="1">
      <c r="A2" s="46" t="s">
        <v>2</v>
      </c>
      <c r="B2" s="46" t="s">
        <v>3</v>
      </c>
      <c r="C2" s="46" t="s">
        <v>0</v>
      </c>
      <c r="D2" s="46" t="s">
        <v>1</v>
      </c>
      <c r="E2" s="46" t="s">
        <v>41</v>
      </c>
      <c r="F2" s="46" t="s">
        <v>19</v>
      </c>
      <c r="G2" s="46" t="s">
        <v>5</v>
      </c>
      <c r="H2" s="46" t="s">
        <v>4</v>
      </c>
      <c r="I2" s="46" t="s">
        <v>13</v>
      </c>
      <c r="J2" s="46" t="s">
        <v>12</v>
      </c>
      <c r="K2" s="46" t="s">
        <v>8</v>
      </c>
      <c r="L2" s="46" t="s">
        <v>7</v>
      </c>
      <c r="M2" s="46" t="s">
        <v>9</v>
      </c>
      <c r="N2" s="46" t="s">
        <v>14</v>
      </c>
      <c r="O2" s="46" t="s">
        <v>15</v>
      </c>
      <c r="P2" s="46" t="s">
        <v>42</v>
      </c>
      <c r="Q2" s="46" t="s">
        <v>18</v>
      </c>
      <c r="R2" s="47"/>
      <c r="S2" s="47"/>
    </row>
    <row r="3" spans="1:17" ht="75">
      <c r="A3" s="48">
        <v>1</v>
      </c>
      <c r="B3" s="67" t="s">
        <v>267</v>
      </c>
      <c r="C3" s="67" t="s">
        <v>285</v>
      </c>
      <c r="D3" s="68">
        <v>35213</v>
      </c>
      <c r="E3" s="69" t="s">
        <v>268</v>
      </c>
      <c r="F3" s="67">
        <v>16</v>
      </c>
      <c r="G3" s="67">
        <v>10</v>
      </c>
      <c r="H3" s="67">
        <v>2012</v>
      </c>
      <c r="I3" s="67" t="s">
        <v>141</v>
      </c>
      <c r="J3" s="67" t="s">
        <v>269</v>
      </c>
      <c r="K3" s="67" t="s">
        <v>10</v>
      </c>
      <c r="L3" s="67" t="s">
        <v>47</v>
      </c>
      <c r="M3" s="67" t="s">
        <v>61</v>
      </c>
      <c r="N3" s="67" t="s">
        <v>36</v>
      </c>
      <c r="O3" s="67"/>
      <c r="P3" s="67" t="s">
        <v>191</v>
      </c>
      <c r="Q3" s="48" t="s">
        <v>438</v>
      </c>
    </row>
    <row r="4" spans="1:17" ht="45">
      <c r="A4" s="48"/>
      <c r="B4" s="67"/>
      <c r="C4" s="67"/>
      <c r="D4" s="68"/>
      <c r="E4" s="69"/>
      <c r="F4" s="67"/>
      <c r="G4" s="67"/>
      <c r="H4" s="67">
        <v>2012</v>
      </c>
      <c r="I4" s="67" t="s">
        <v>53</v>
      </c>
      <c r="J4" s="67" t="s">
        <v>270</v>
      </c>
      <c r="K4" s="67" t="s">
        <v>10</v>
      </c>
      <c r="L4" s="67" t="s">
        <v>69</v>
      </c>
      <c r="M4" s="67" t="s">
        <v>141</v>
      </c>
      <c r="N4" s="67" t="s">
        <v>36</v>
      </c>
      <c r="O4" s="67"/>
      <c r="P4" s="67" t="s">
        <v>191</v>
      </c>
      <c r="Q4" s="48"/>
    </row>
    <row r="5" spans="1:17" ht="60">
      <c r="A5" s="48"/>
      <c r="B5" s="67"/>
      <c r="C5" s="67"/>
      <c r="D5" s="68"/>
      <c r="E5" s="69"/>
      <c r="F5" s="67"/>
      <c r="G5" s="67"/>
      <c r="H5" s="67">
        <v>2013</v>
      </c>
      <c r="I5" s="67" t="s">
        <v>116</v>
      </c>
      <c r="J5" s="67" t="s">
        <v>271</v>
      </c>
      <c r="K5" s="67" t="s">
        <v>10</v>
      </c>
      <c r="L5" s="67" t="s">
        <v>47</v>
      </c>
      <c r="M5" s="67" t="s">
        <v>61</v>
      </c>
      <c r="N5" s="67" t="s">
        <v>36</v>
      </c>
      <c r="O5" s="67"/>
      <c r="P5" s="67" t="s">
        <v>191</v>
      </c>
      <c r="Q5" s="48"/>
    </row>
    <row r="6" spans="1:17" ht="60">
      <c r="A6" s="48"/>
      <c r="B6" s="67"/>
      <c r="C6" s="67"/>
      <c r="D6" s="68"/>
      <c r="E6" s="67"/>
      <c r="F6" s="67"/>
      <c r="G6" s="67"/>
      <c r="H6" s="67">
        <v>2013</v>
      </c>
      <c r="I6" s="67" t="s">
        <v>165</v>
      </c>
      <c r="J6" s="67" t="s">
        <v>272</v>
      </c>
      <c r="K6" s="67" t="s">
        <v>11</v>
      </c>
      <c r="L6" s="67" t="s">
        <v>47</v>
      </c>
      <c r="M6" s="67" t="s">
        <v>61</v>
      </c>
      <c r="N6" s="67" t="s">
        <v>36</v>
      </c>
      <c r="O6" s="67"/>
      <c r="P6" s="67" t="s">
        <v>257</v>
      </c>
      <c r="Q6" s="48"/>
    </row>
    <row r="7" spans="1:17" ht="75">
      <c r="A7" s="48">
        <v>2</v>
      </c>
      <c r="B7" s="67" t="s">
        <v>267</v>
      </c>
      <c r="C7" s="67" t="s">
        <v>163</v>
      </c>
      <c r="D7" s="68">
        <v>36096</v>
      </c>
      <c r="E7" s="67" t="s">
        <v>273</v>
      </c>
      <c r="F7" s="67">
        <v>14</v>
      </c>
      <c r="G7" s="67">
        <v>8</v>
      </c>
      <c r="H7" s="67">
        <v>2012</v>
      </c>
      <c r="I7" s="67" t="s">
        <v>141</v>
      </c>
      <c r="J7" s="67" t="s">
        <v>269</v>
      </c>
      <c r="K7" s="67" t="s">
        <v>11</v>
      </c>
      <c r="L7" s="67" t="s">
        <v>47</v>
      </c>
      <c r="M7" s="67" t="s">
        <v>61</v>
      </c>
      <c r="N7" s="67" t="s">
        <v>36</v>
      </c>
      <c r="O7" s="67"/>
      <c r="P7" s="67" t="s">
        <v>214</v>
      </c>
      <c r="Q7" s="48" t="s">
        <v>439</v>
      </c>
    </row>
    <row r="8" spans="1:17" ht="75">
      <c r="A8" s="48">
        <v>3</v>
      </c>
      <c r="B8" s="67" t="s">
        <v>267</v>
      </c>
      <c r="C8" s="67" t="s">
        <v>274</v>
      </c>
      <c r="D8" s="68">
        <v>35912</v>
      </c>
      <c r="E8" s="67" t="s">
        <v>275</v>
      </c>
      <c r="F8" s="67">
        <v>15</v>
      </c>
      <c r="G8" s="67">
        <v>8</v>
      </c>
      <c r="H8" s="67">
        <v>2012</v>
      </c>
      <c r="I8" s="67" t="s">
        <v>165</v>
      </c>
      <c r="J8" s="69" t="s">
        <v>276</v>
      </c>
      <c r="K8" s="67" t="s">
        <v>11</v>
      </c>
      <c r="L8" s="67" t="s">
        <v>69</v>
      </c>
      <c r="M8" s="67" t="s">
        <v>61</v>
      </c>
      <c r="N8" s="67" t="s">
        <v>36</v>
      </c>
      <c r="O8" s="67"/>
      <c r="P8" s="67" t="s">
        <v>209</v>
      </c>
      <c r="Q8" s="48" t="s">
        <v>439</v>
      </c>
    </row>
    <row r="9" spans="1:17" ht="75">
      <c r="A9" s="48">
        <v>4</v>
      </c>
      <c r="B9" s="67" t="s">
        <v>267</v>
      </c>
      <c r="C9" s="67" t="s">
        <v>196</v>
      </c>
      <c r="D9" s="68">
        <v>35317</v>
      </c>
      <c r="E9" s="67" t="s">
        <v>277</v>
      </c>
      <c r="F9" s="67">
        <v>16</v>
      </c>
      <c r="G9" s="67">
        <v>10</v>
      </c>
      <c r="H9" s="67">
        <v>2013</v>
      </c>
      <c r="I9" s="67" t="s">
        <v>116</v>
      </c>
      <c r="J9" s="67" t="s">
        <v>271</v>
      </c>
      <c r="K9" s="67" t="s">
        <v>10</v>
      </c>
      <c r="L9" s="67" t="s">
        <v>47</v>
      </c>
      <c r="M9" s="67" t="s">
        <v>61</v>
      </c>
      <c r="N9" s="67" t="s">
        <v>36</v>
      </c>
      <c r="O9" s="67"/>
      <c r="P9" s="69" t="s">
        <v>167</v>
      </c>
      <c r="Q9" s="48" t="s">
        <v>440</v>
      </c>
    </row>
    <row r="10" spans="1:17" ht="75">
      <c r="A10" s="48">
        <v>5</v>
      </c>
      <c r="B10" s="67" t="s">
        <v>267</v>
      </c>
      <c r="C10" s="67" t="s">
        <v>278</v>
      </c>
      <c r="D10" s="68">
        <v>35411</v>
      </c>
      <c r="E10" s="67" t="s">
        <v>279</v>
      </c>
      <c r="F10" s="67">
        <v>16</v>
      </c>
      <c r="G10" s="67">
        <v>10</v>
      </c>
      <c r="H10" s="67">
        <v>2013</v>
      </c>
      <c r="I10" s="67" t="s">
        <v>116</v>
      </c>
      <c r="J10" s="67" t="s">
        <v>271</v>
      </c>
      <c r="K10" s="67" t="s">
        <v>11</v>
      </c>
      <c r="L10" s="67" t="s">
        <v>47</v>
      </c>
      <c r="M10" s="67" t="s">
        <v>61</v>
      </c>
      <c r="N10" s="67" t="s">
        <v>36</v>
      </c>
      <c r="O10" s="67"/>
      <c r="P10" s="67" t="s">
        <v>280</v>
      </c>
      <c r="Q10" s="48" t="s">
        <v>439</v>
      </c>
    </row>
    <row r="11" spans="1:17" ht="60">
      <c r="A11" s="48">
        <v>6</v>
      </c>
      <c r="B11" s="67"/>
      <c r="C11" s="67"/>
      <c r="D11" s="68"/>
      <c r="E11" s="67"/>
      <c r="F11" s="67"/>
      <c r="G11" s="67"/>
      <c r="H11" s="67">
        <v>2013</v>
      </c>
      <c r="I11" s="67"/>
      <c r="J11" s="67" t="s">
        <v>290</v>
      </c>
      <c r="K11" s="67" t="s">
        <v>11</v>
      </c>
      <c r="L11" s="67" t="s">
        <v>47</v>
      </c>
      <c r="M11" s="67" t="s">
        <v>48</v>
      </c>
      <c r="N11" s="67" t="s">
        <v>36</v>
      </c>
      <c r="O11" s="67"/>
      <c r="P11" s="67" t="s">
        <v>294</v>
      </c>
      <c r="Q11" s="48"/>
    </row>
    <row r="12" spans="1:17" ht="75">
      <c r="A12" s="48">
        <v>7</v>
      </c>
      <c r="B12" s="67" t="s">
        <v>267</v>
      </c>
      <c r="C12" s="67" t="s">
        <v>281</v>
      </c>
      <c r="D12" s="68">
        <v>38578</v>
      </c>
      <c r="E12" s="67" t="s">
        <v>282</v>
      </c>
      <c r="F12" s="67">
        <v>7</v>
      </c>
      <c r="G12" s="67">
        <v>1</v>
      </c>
      <c r="H12" s="67">
        <v>2013</v>
      </c>
      <c r="I12" s="67" t="s">
        <v>116</v>
      </c>
      <c r="J12" s="67" t="s">
        <v>271</v>
      </c>
      <c r="K12" s="67" t="s">
        <v>11</v>
      </c>
      <c r="L12" s="67" t="s">
        <v>47</v>
      </c>
      <c r="M12" s="67" t="s">
        <v>61</v>
      </c>
      <c r="N12" s="67" t="s">
        <v>36</v>
      </c>
      <c r="O12" s="67"/>
      <c r="P12" s="67" t="s">
        <v>247</v>
      </c>
      <c r="Q12" s="48" t="s">
        <v>439</v>
      </c>
    </row>
    <row r="13" spans="1:17" ht="75">
      <c r="A13" s="48"/>
      <c r="B13" s="67" t="s">
        <v>267</v>
      </c>
      <c r="C13" s="67" t="s">
        <v>178</v>
      </c>
      <c r="D13" s="68">
        <v>35629</v>
      </c>
      <c r="E13" s="67" t="s">
        <v>273</v>
      </c>
      <c r="F13" s="67">
        <v>15</v>
      </c>
      <c r="G13" s="67">
        <v>9</v>
      </c>
      <c r="H13" s="67">
        <v>2013</v>
      </c>
      <c r="I13" s="67" t="s">
        <v>165</v>
      </c>
      <c r="J13" s="67" t="s">
        <v>283</v>
      </c>
      <c r="K13" s="67" t="s">
        <v>11</v>
      </c>
      <c r="L13" s="67" t="s">
        <v>47</v>
      </c>
      <c r="M13" s="67" t="s">
        <v>61</v>
      </c>
      <c r="N13" s="67" t="s">
        <v>36</v>
      </c>
      <c r="O13" s="67"/>
      <c r="P13" s="67" t="s">
        <v>214</v>
      </c>
      <c r="Q13" s="48" t="s">
        <v>439</v>
      </c>
    </row>
    <row r="14" spans="1:17" ht="60">
      <c r="A14" s="48"/>
      <c r="B14" s="67"/>
      <c r="C14" s="67"/>
      <c r="D14" s="68"/>
      <c r="E14" s="67"/>
      <c r="F14" s="67"/>
      <c r="G14" s="67"/>
      <c r="H14" s="67"/>
      <c r="I14" s="67" t="s">
        <v>165</v>
      </c>
      <c r="J14" s="67" t="s">
        <v>284</v>
      </c>
      <c r="K14" s="67" t="s">
        <v>11</v>
      </c>
      <c r="L14" s="67" t="s">
        <v>69</v>
      </c>
      <c r="M14" s="67" t="s">
        <v>61</v>
      </c>
      <c r="N14" s="67" t="s">
        <v>36</v>
      </c>
      <c r="O14" s="67"/>
      <c r="P14" s="67" t="s">
        <v>214</v>
      </c>
      <c r="Q14" s="48"/>
    </row>
    <row r="15" spans="1:17" ht="90">
      <c r="A15" s="48"/>
      <c r="B15" s="67" t="s">
        <v>267</v>
      </c>
      <c r="C15" s="67" t="s">
        <v>264</v>
      </c>
      <c r="D15" s="68">
        <v>35285</v>
      </c>
      <c r="E15" s="67" t="s">
        <v>286</v>
      </c>
      <c r="F15" s="67">
        <v>16</v>
      </c>
      <c r="G15" s="67">
        <v>10</v>
      </c>
      <c r="H15" s="67">
        <v>2013</v>
      </c>
      <c r="I15" s="67" t="s">
        <v>53</v>
      </c>
      <c r="J15" s="67" t="s">
        <v>287</v>
      </c>
      <c r="K15" s="67" t="s">
        <v>11</v>
      </c>
      <c r="L15" s="67" t="s">
        <v>47</v>
      </c>
      <c r="M15" s="67" t="s">
        <v>61</v>
      </c>
      <c r="N15" s="67" t="s">
        <v>36</v>
      </c>
      <c r="O15" s="67"/>
      <c r="P15" s="67" t="s">
        <v>293</v>
      </c>
      <c r="Q15" s="48" t="s">
        <v>439</v>
      </c>
    </row>
    <row r="16" spans="1:17" ht="90">
      <c r="A16" s="48">
        <v>8</v>
      </c>
      <c r="B16" s="67" t="s">
        <v>267</v>
      </c>
      <c r="C16" s="67" t="s">
        <v>288</v>
      </c>
      <c r="D16" s="68">
        <v>36828</v>
      </c>
      <c r="E16" s="67" t="s">
        <v>289</v>
      </c>
      <c r="F16" s="67">
        <v>12</v>
      </c>
      <c r="G16" s="67">
        <v>5</v>
      </c>
      <c r="H16" s="67">
        <v>2013</v>
      </c>
      <c r="I16" s="67" t="s">
        <v>53</v>
      </c>
      <c r="J16" s="67" t="s">
        <v>287</v>
      </c>
      <c r="K16" s="67" t="s">
        <v>11</v>
      </c>
      <c r="L16" s="67" t="s">
        <v>47</v>
      </c>
      <c r="M16" s="67" t="s">
        <v>61</v>
      </c>
      <c r="N16" s="67" t="s">
        <v>36</v>
      </c>
      <c r="O16" s="67"/>
      <c r="P16" s="67" t="s">
        <v>293</v>
      </c>
      <c r="Q16" s="48" t="s">
        <v>439</v>
      </c>
    </row>
    <row r="17" spans="1:17" ht="75">
      <c r="A17" s="48"/>
      <c r="B17" s="67" t="s">
        <v>267</v>
      </c>
      <c r="C17" s="67" t="s">
        <v>291</v>
      </c>
      <c r="D17" s="68">
        <v>35232</v>
      </c>
      <c r="E17" s="67" t="s">
        <v>292</v>
      </c>
      <c r="F17" s="67">
        <v>16</v>
      </c>
      <c r="G17" s="67">
        <v>10</v>
      </c>
      <c r="H17" s="67">
        <v>2013</v>
      </c>
      <c r="I17" s="67" t="s">
        <v>141</v>
      </c>
      <c r="J17" s="67" t="s">
        <v>290</v>
      </c>
      <c r="K17" s="67" t="s">
        <v>11</v>
      </c>
      <c r="L17" s="67" t="s">
        <v>47</v>
      </c>
      <c r="M17" s="67" t="s">
        <v>61</v>
      </c>
      <c r="N17" s="67" t="s">
        <v>36</v>
      </c>
      <c r="O17" s="67"/>
      <c r="P17" s="67" t="s">
        <v>294</v>
      </c>
      <c r="Q17" s="48" t="s">
        <v>441</v>
      </c>
    </row>
    <row r="18" spans="1:17" ht="75">
      <c r="A18" s="48">
        <v>9</v>
      </c>
      <c r="B18" s="67" t="s">
        <v>267</v>
      </c>
      <c r="C18" s="67" t="s">
        <v>298</v>
      </c>
      <c r="D18" s="68">
        <v>37541</v>
      </c>
      <c r="E18" s="67" t="s">
        <v>299</v>
      </c>
      <c r="F18" s="67">
        <v>10</v>
      </c>
      <c r="G18" s="67">
        <v>4</v>
      </c>
      <c r="H18" s="67">
        <v>2013</v>
      </c>
      <c r="I18" s="67" t="s">
        <v>53</v>
      </c>
      <c r="J18" s="67" t="s">
        <v>300</v>
      </c>
      <c r="K18" s="67" t="s">
        <v>11</v>
      </c>
      <c r="L18" s="67" t="s">
        <v>47</v>
      </c>
      <c r="M18" s="67" t="s">
        <v>61</v>
      </c>
      <c r="N18" s="67" t="s">
        <v>38</v>
      </c>
      <c r="O18" s="67"/>
      <c r="P18" s="67" t="s">
        <v>301</v>
      </c>
      <c r="Q18" s="48" t="s">
        <v>439</v>
      </c>
    </row>
    <row r="19" spans="1:17" ht="45">
      <c r="A19" s="48">
        <v>10</v>
      </c>
      <c r="B19" s="67"/>
      <c r="C19" s="67"/>
      <c r="D19" s="67"/>
      <c r="E19" s="67"/>
      <c r="F19" s="67"/>
      <c r="G19" s="67"/>
      <c r="H19" s="67">
        <v>2012</v>
      </c>
      <c r="I19" s="67" t="s">
        <v>45</v>
      </c>
      <c r="J19" s="67" t="s">
        <v>302</v>
      </c>
      <c r="K19" s="67" t="s">
        <v>10</v>
      </c>
      <c r="L19" s="67" t="s">
        <v>47</v>
      </c>
      <c r="M19" s="67" t="s">
        <v>61</v>
      </c>
      <c r="N19" s="67" t="s">
        <v>17</v>
      </c>
      <c r="O19" s="67"/>
      <c r="P19" s="67" t="s">
        <v>303</v>
      </c>
      <c r="Q19" s="48"/>
    </row>
    <row r="20" spans="1:17" ht="45">
      <c r="A20" s="48"/>
      <c r="B20" s="67"/>
      <c r="C20" s="67"/>
      <c r="D20" s="67"/>
      <c r="E20" s="67"/>
      <c r="F20" s="67"/>
      <c r="G20" s="67"/>
      <c r="H20" s="67">
        <v>2012</v>
      </c>
      <c r="I20" s="67"/>
      <c r="J20" s="67" t="s">
        <v>304</v>
      </c>
      <c r="K20" s="67" t="s">
        <v>11</v>
      </c>
      <c r="L20" s="67" t="s">
        <v>47</v>
      </c>
      <c r="M20" s="67" t="s">
        <v>61</v>
      </c>
      <c r="N20" s="67" t="s">
        <v>38</v>
      </c>
      <c r="O20" s="67"/>
      <c r="P20" s="67" t="s">
        <v>296</v>
      </c>
      <c r="Q20" s="48" t="s">
        <v>440</v>
      </c>
    </row>
    <row r="21" spans="1:17" ht="75">
      <c r="A21" s="48">
        <v>11</v>
      </c>
      <c r="B21" s="67" t="s">
        <v>267</v>
      </c>
      <c r="C21" s="67" t="s">
        <v>114</v>
      </c>
      <c r="D21" s="70">
        <v>36952</v>
      </c>
      <c r="E21" s="67" t="s">
        <v>305</v>
      </c>
      <c r="F21" s="67">
        <v>12</v>
      </c>
      <c r="G21" s="67">
        <v>5</v>
      </c>
      <c r="H21" s="67">
        <v>2013</v>
      </c>
      <c r="I21" s="67" t="s">
        <v>53</v>
      </c>
      <c r="J21" s="67" t="s">
        <v>307</v>
      </c>
      <c r="K21" s="67" t="s">
        <v>11</v>
      </c>
      <c r="L21" s="67" t="s">
        <v>47</v>
      </c>
      <c r="M21" s="67" t="s">
        <v>48</v>
      </c>
      <c r="N21" s="67" t="s">
        <v>38</v>
      </c>
      <c r="O21" s="67"/>
      <c r="P21" s="67" t="s">
        <v>306</v>
      </c>
      <c r="Q21" s="48"/>
    </row>
    <row r="22" spans="1:17" ht="60">
      <c r="A22" s="48">
        <v>12</v>
      </c>
      <c r="B22" s="67"/>
      <c r="C22" s="67"/>
      <c r="D22" s="67"/>
      <c r="E22" s="67"/>
      <c r="F22" s="67"/>
      <c r="G22" s="67"/>
      <c r="H22" s="67"/>
      <c r="I22" s="67"/>
      <c r="J22" s="67" t="s">
        <v>308</v>
      </c>
      <c r="K22" s="67" t="s">
        <v>11</v>
      </c>
      <c r="L22" s="67" t="s">
        <v>47</v>
      </c>
      <c r="M22" s="67" t="s">
        <v>48</v>
      </c>
      <c r="N22" s="67" t="s">
        <v>38</v>
      </c>
      <c r="O22" s="67"/>
      <c r="P22" s="67" t="s">
        <v>309</v>
      </c>
      <c r="Q22" s="48"/>
    </row>
    <row r="23" spans="1:17" ht="75">
      <c r="A23" s="48">
        <v>13</v>
      </c>
      <c r="B23" s="67" t="s">
        <v>267</v>
      </c>
      <c r="C23" s="67" t="s">
        <v>310</v>
      </c>
      <c r="D23" s="68">
        <v>35986</v>
      </c>
      <c r="E23" s="67" t="s">
        <v>314</v>
      </c>
      <c r="F23" s="67">
        <v>14</v>
      </c>
      <c r="G23" s="67">
        <v>8</v>
      </c>
      <c r="H23" s="67">
        <v>2012</v>
      </c>
      <c r="I23" s="67" t="s">
        <v>53</v>
      </c>
      <c r="J23" s="67" t="s">
        <v>295</v>
      </c>
      <c r="K23" s="67" t="s">
        <v>11</v>
      </c>
      <c r="L23" s="67" t="s">
        <v>47</v>
      </c>
      <c r="M23" s="67" t="s">
        <v>48</v>
      </c>
      <c r="N23" s="67" t="s">
        <v>38</v>
      </c>
      <c r="O23" s="67"/>
      <c r="P23" s="67" t="s">
        <v>311</v>
      </c>
      <c r="Q23" s="48" t="s">
        <v>442</v>
      </c>
    </row>
    <row r="24" spans="1:17" ht="75">
      <c r="A24" s="48">
        <v>14</v>
      </c>
      <c r="B24" s="67"/>
      <c r="C24" s="67"/>
      <c r="D24" s="67"/>
      <c r="E24" s="67"/>
      <c r="F24" s="67"/>
      <c r="G24" s="67"/>
      <c r="H24" s="67"/>
      <c r="I24" s="67" t="s">
        <v>53</v>
      </c>
      <c r="J24" s="67" t="s">
        <v>312</v>
      </c>
      <c r="K24" s="67" t="s">
        <v>11</v>
      </c>
      <c r="L24" s="67" t="s">
        <v>47</v>
      </c>
      <c r="M24" s="67" t="s">
        <v>48</v>
      </c>
      <c r="N24" s="67" t="s">
        <v>38</v>
      </c>
      <c r="O24" s="67"/>
      <c r="P24" s="67" t="s">
        <v>311</v>
      </c>
      <c r="Q24" s="48"/>
    </row>
    <row r="25" spans="1:17" ht="75">
      <c r="A25" s="48"/>
      <c r="B25" s="67" t="s">
        <v>267</v>
      </c>
      <c r="C25" s="67" t="s">
        <v>313</v>
      </c>
      <c r="D25" s="68">
        <v>37111</v>
      </c>
      <c r="E25" s="67" t="s">
        <v>315</v>
      </c>
      <c r="F25" s="67">
        <v>11</v>
      </c>
      <c r="G25" s="67">
        <v>5</v>
      </c>
      <c r="H25" s="67">
        <v>2012</v>
      </c>
      <c r="I25" s="67" t="s">
        <v>53</v>
      </c>
      <c r="J25" s="67" t="s">
        <v>295</v>
      </c>
      <c r="K25" s="67" t="s">
        <v>11</v>
      </c>
      <c r="L25" s="67" t="s">
        <v>47</v>
      </c>
      <c r="M25" s="67" t="s">
        <v>48</v>
      </c>
      <c r="N25" s="67" t="s">
        <v>38</v>
      </c>
      <c r="O25" s="67"/>
      <c r="P25" s="67" t="s">
        <v>361</v>
      </c>
      <c r="Q25" s="48" t="s">
        <v>439</v>
      </c>
    </row>
    <row r="26" spans="1:17" ht="75">
      <c r="A26" s="48"/>
      <c r="B26" s="67" t="s">
        <v>267</v>
      </c>
      <c r="C26" s="67" t="s">
        <v>316</v>
      </c>
      <c r="D26" s="68">
        <v>36819</v>
      </c>
      <c r="E26" s="67" t="s">
        <v>317</v>
      </c>
      <c r="F26" s="67">
        <v>12</v>
      </c>
      <c r="G26" s="67">
        <v>6</v>
      </c>
      <c r="H26" s="67">
        <v>2012</v>
      </c>
      <c r="I26" s="67" t="s">
        <v>53</v>
      </c>
      <c r="J26" s="67" t="s">
        <v>295</v>
      </c>
      <c r="K26" s="67" t="s">
        <v>11</v>
      </c>
      <c r="L26" s="67" t="s">
        <v>47</v>
      </c>
      <c r="M26" s="67" t="s">
        <v>48</v>
      </c>
      <c r="N26" s="67" t="s">
        <v>38</v>
      </c>
      <c r="O26" s="67"/>
      <c r="P26" s="67" t="s">
        <v>325</v>
      </c>
      <c r="Q26" s="48" t="s">
        <v>439</v>
      </c>
    </row>
    <row r="27" spans="1:17" ht="75">
      <c r="A27" s="48"/>
      <c r="B27" s="67" t="s">
        <v>267</v>
      </c>
      <c r="C27" s="67" t="s">
        <v>76</v>
      </c>
      <c r="D27" s="68">
        <v>37191</v>
      </c>
      <c r="E27" s="67" t="s">
        <v>320</v>
      </c>
      <c r="F27" s="67">
        <v>11</v>
      </c>
      <c r="G27" s="67">
        <v>4</v>
      </c>
      <c r="H27" s="67">
        <v>2012</v>
      </c>
      <c r="I27" s="67" t="s">
        <v>141</v>
      </c>
      <c r="J27" s="67" t="s">
        <v>304</v>
      </c>
      <c r="K27" s="67" t="s">
        <v>11</v>
      </c>
      <c r="L27" s="67" t="s">
        <v>47</v>
      </c>
      <c r="M27" s="67" t="s">
        <v>61</v>
      </c>
      <c r="N27" s="67" t="s">
        <v>38</v>
      </c>
      <c r="O27" s="67"/>
      <c r="P27" s="67" t="s">
        <v>296</v>
      </c>
      <c r="Q27" s="48" t="s">
        <v>438</v>
      </c>
    </row>
    <row r="28" spans="1:17" ht="45">
      <c r="A28" s="48"/>
      <c r="B28" s="67"/>
      <c r="C28" s="67"/>
      <c r="D28" s="67"/>
      <c r="E28" s="67"/>
      <c r="F28" s="67"/>
      <c r="G28" s="67"/>
      <c r="H28" s="67">
        <v>2013</v>
      </c>
      <c r="I28" s="67" t="s">
        <v>45</v>
      </c>
      <c r="J28" s="67" t="s">
        <v>318</v>
      </c>
      <c r="K28" s="67" t="s">
        <v>11</v>
      </c>
      <c r="L28" s="67" t="s">
        <v>47</v>
      </c>
      <c r="M28" s="67" t="s">
        <v>61</v>
      </c>
      <c r="N28" s="67" t="s">
        <v>17</v>
      </c>
      <c r="O28" s="67"/>
      <c r="P28" s="67" t="s">
        <v>319</v>
      </c>
      <c r="Q28" s="48"/>
    </row>
    <row r="29" spans="1:17" ht="75">
      <c r="A29" s="48"/>
      <c r="B29" s="67" t="s">
        <v>267</v>
      </c>
      <c r="C29" s="67" t="s">
        <v>322</v>
      </c>
      <c r="D29" s="68">
        <v>36823</v>
      </c>
      <c r="E29" s="67" t="s">
        <v>323</v>
      </c>
      <c r="F29" s="67">
        <v>12</v>
      </c>
      <c r="G29" s="67">
        <v>6</v>
      </c>
      <c r="H29" s="67">
        <v>2012</v>
      </c>
      <c r="I29" s="67" t="s">
        <v>53</v>
      </c>
      <c r="J29" s="67" t="s">
        <v>324</v>
      </c>
      <c r="K29" s="67" t="s">
        <v>10</v>
      </c>
      <c r="L29" s="67" t="s">
        <v>47</v>
      </c>
      <c r="M29" s="67" t="s">
        <v>61</v>
      </c>
      <c r="N29" s="67" t="s">
        <v>38</v>
      </c>
      <c r="O29" s="67"/>
      <c r="P29" s="67" t="s">
        <v>325</v>
      </c>
      <c r="Q29" s="48" t="s">
        <v>439</v>
      </c>
    </row>
    <row r="30" spans="1:17" ht="75">
      <c r="A30" s="48"/>
      <c r="B30" s="67" t="s">
        <v>267</v>
      </c>
      <c r="C30" s="67" t="s">
        <v>326</v>
      </c>
      <c r="D30" s="68">
        <v>36650</v>
      </c>
      <c r="E30" s="67" t="s">
        <v>327</v>
      </c>
      <c r="F30" s="67">
        <v>13</v>
      </c>
      <c r="G30" s="67">
        <v>6</v>
      </c>
      <c r="H30" s="67">
        <v>2012</v>
      </c>
      <c r="I30" s="67" t="s">
        <v>53</v>
      </c>
      <c r="J30" s="67" t="s">
        <v>324</v>
      </c>
      <c r="K30" s="67" t="s">
        <v>11</v>
      </c>
      <c r="L30" s="67" t="s">
        <v>47</v>
      </c>
      <c r="M30" s="67" t="s">
        <v>48</v>
      </c>
      <c r="N30" s="67" t="s">
        <v>38</v>
      </c>
      <c r="O30" s="67"/>
      <c r="P30" s="67" t="s">
        <v>325</v>
      </c>
      <c r="Q30" s="48" t="s">
        <v>441</v>
      </c>
    </row>
    <row r="31" spans="1:17" ht="45">
      <c r="A31" s="48"/>
      <c r="B31" s="67"/>
      <c r="C31" s="67"/>
      <c r="D31" s="68"/>
      <c r="E31" s="67"/>
      <c r="F31" s="67"/>
      <c r="G31" s="67"/>
      <c r="H31" s="67">
        <v>2012</v>
      </c>
      <c r="I31" s="67" t="s">
        <v>53</v>
      </c>
      <c r="J31" s="67" t="s">
        <v>328</v>
      </c>
      <c r="K31" s="67" t="s">
        <v>11</v>
      </c>
      <c r="L31" s="67" t="s">
        <v>47</v>
      </c>
      <c r="M31" s="67" t="s">
        <v>48</v>
      </c>
      <c r="N31" s="67" t="s">
        <v>38</v>
      </c>
      <c r="O31" s="67"/>
      <c r="P31" s="67" t="s">
        <v>325</v>
      </c>
      <c r="Q31" s="48"/>
    </row>
    <row r="32" spans="1:17" ht="60">
      <c r="A32" s="48"/>
      <c r="B32" s="67"/>
      <c r="C32" s="67"/>
      <c r="D32" s="67"/>
      <c r="E32" s="67"/>
      <c r="F32" s="67"/>
      <c r="G32" s="67"/>
      <c r="H32" s="67">
        <v>2013</v>
      </c>
      <c r="I32" s="67" t="s">
        <v>53</v>
      </c>
      <c r="J32" s="67" t="s">
        <v>308</v>
      </c>
      <c r="K32" s="67" t="s">
        <v>11</v>
      </c>
      <c r="L32" s="67" t="s">
        <v>47</v>
      </c>
      <c r="M32" s="67" t="s">
        <v>48</v>
      </c>
      <c r="N32" s="67" t="s">
        <v>38</v>
      </c>
      <c r="O32" s="67"/>
      <c r="P32" s="67" t="s">
        <v>309</v>
      </c>
      <c r="Q32" s="48"/>
    </row>
    <row r="33" spans="1:17" ht="75">
      <c r="A33" s="48"/>
      <c r="B33" s="67" t="s">
        <v>267</v>
      </c>
      <c r="C33" s="67" t="s">
        <v>329</v>
      </c>
      <c r="D33" s="68">
        <v>36789</v>
      </c>
      <c r="E33" s="67" t="s">
        <v>330</v>
      </c>
      <c r="F33" s="67">
        <v>12</v>
      </c>
      <c r="G33" s="67">
        <v>7</v>
      </c>
      <c r="H33" s="67">
        <v>2012</v>
      </c>
      <c r="I33" s="67" t="s">
        <v>53</v>
      </c>
      <c r="J33" s="67" t="s">
        <v>331</v>
      </c>
      <c r="K33" s="67"/>
      <c r="L33" s="67" t="s">
        <v>47</v>
      </c>
      <c r="M33" s="67" t="s">
        <v>48</v>
      </c>
      <c r="N33" s="67" t="s">
        <v>38</v>
      </c>
      <c r="O33" s="67"/>
      <c r="P33" s="67" t="s">
        <v>319</v>
      </c>
      <c r="Q33" s="48" t="s">
        <v>441</v>
      </c>
    </row>
    <row r="34" spans="1:17" ht="75">
      <c r="A34" s="48"/>
      <c r="B34" s="67" t="s">
        <v>267</v>
      </c>
      <c r="C34" s="67" t="s">
        <v>332</v>
      </c>
      <c r="D34" s="68">
        <v>35775</v>
      </c>
      <c r="E34" s="67" t="s">
        <v>333</v>
      </c>
      <c r="F34" s="67">
        <v>15</v>
      </c>
      <c r="G34" s="67">
        <v>8</v>
      </c>
      <c r="H34" s="67">
        <v>2013</v>
      </c>
      <c r="I34" s="67" t="s">
        <v>53</v>
      </c>
      <c r="J34" s="67" t="s">
        <v>297</v>
      </c>
      <c r="K34" s="67"/>
      <c r="L34" s="67" t="s">
        <v>47</v>
      </c>
      <c r="M34" s="67" t="s">
        <v>48</v>
      </c>
      <c r="N34" s="67" t="s">
        <v>38</v>
      </c>
      <c r="O34" s="67"/>
      <c r="P34" s="67" t="s">
        <v>311</v>
      </c>
      <c r="Q34" s="48" t="s">
        <v>440</v>
      </c>
    </row>
    <row r="35" spans="1:17" ht="75">
      <c r="A35" s="48"/>
      <c r="B35" s="67" t="s">
        <v>267</v>
      </c>
      <c r="C35" s="67" t="s">
        <v>334</v>
      </c>
      <c r="D35" s="68">
        <v>35768</v>
      </c>
      <c r="E35" s="67" t="s">
        <v>335</v>
      </c>
      <c r="F35" s="67">
        <v>15</v>
      </c>
      <c r="G35" s="67">
        <v>8</v>
      </c>
      <c r="H35" s="67">
        <v>2012</v>
      </c>
      <c r="I35" s="67" t="s">
        <v>45</v>
      </c>
      <c r="J35" s="67" t="s">
        <v>424</v>
      </c>
      <c r="K35" s="67" t="s">
        <v>11</v>
      </c>
      <c r="L35" s="67" t="s">
        <v>47</v>
      </c>
      <c r="M35" s="67" t="s">
        <v>61</v>
      </c>
      <c r="N35" s="67" t="s">
        <v>17</v>
      </c>
      <c r="O35" s="67"/>
      <c r="P35" s="67" t="s">
        <v>425</v>
      </c>
      <c r="Q35" s="48" t="s">
        <v>441</v>
      </c>
    </row>
    <row r="36" spans="1:17" ht="60">
      <c r="A36" s="48"/>
      <c r="B36" s="67"/>
      <c r="C36" s="67"/>
      <c r="D36" s="68"/>
      <c r="E36" s="67"/>
      <c r="F36" s="67"/>
      <c r="G36" s="67"/>
      <c r="H36" s="67">
        <v>2012</v>
      </c>
      <c r="I36" s="67" t="s">
        <v>53</v>
      </c>
      <c r="J36" s="67" t="s">
        <v>336</v>
      </c>
      <c r="K36" s="67" t="s">
        <v>10</v>
      </c>
      <c r="L36" s="67" t="s">
        <v>47</v>
      </c>
      <c r="M36" s="67" t="s">
        <v>48</v>
      </c>
      <c r="N36" s="67" t="s">
        <v>38</v>
      </c>
      <c r="O36" s="67"/>
      <c r="P36" s="67" t="s">
        <v>306</v>
      </c>
      <c r="Q36" s="48"/>
    </row>
    <row r="37" spans="1:17" ht="75">
      <c r="A37" s="48"/>
      <c r="B37" s="67" t="s">
        <v>267</v>
      </c>
      <c r="C37" s="67" t="s">
        <v>337</v>
      </c>
      <c r="D37" s="78">
        <v>35973</v>
      </c>
      <c r="E37" s="67" t="s">
        <v>338</v>
      </c>
      <c r="F37" s="67">
        <v>14</v>
      </c>
      <c r="G37" s="67">
        <v>8</v>
      </c>
      <c r="H37" s="67">
        <v>2013</v>
      </c>
      <c r="I37" s="67" t="s">
        <v>53</v>
      </c>
      <c r="J37" s="67" t="s">
        <v>336</v>
      </c>
      <c r="K37" s="67" t="s">
        <v>11</v>
      </c>
      <c r="L37" s="67" t="s">
        <v>47</v>
      </c>
      <c r="M37" s="67" t="s">
        <v>48</v>
      </c>
      <c r="N37" s="67" t="s">
        <v>38</v>
      </c>
      <c r="O37" s="67"/>
      <c r="P37" s="67" t="s">
        <v>306</v>
      </c>
      <c r="Q37" s="48" t="s">
        <v>439</v>
      </c>
    </row>
    <row r="38" spans="1:17" ht="45">
      <c r="A38" s="48"/>
      <c r="B38" s="67"/>
      <c r="C38" s="67"/>
      <c r="D38" s="72"/>
      <c r="E38" s="67"/>
      <c r="F38" s="67"/>
      <c r="G38" s="67"/>
      <c r="H38" s="67"/>
      <c r="I38" s="67"/>
      <c r="J38" s="67" t="s">
        <v>360</v>
      </c>
      <c r="K38" s="67" t="s">
        <v>11</v>
      </c>
      <c r="L38" s="67" t="s">
        <v>47</v>
      </c>
      <c r="M38" s="67" t="s">
        <v>61</v>
      </c>
      <c r="N38" s="67" t="s">
        <v>38</v>
      </c>
      <c r="O38" s="67"/>
      <c r="P38" s="67" t="s">
        <v>361</v>
      </c>
      <c r="Q38" s="48"/>
    </row>
    <row r="39" spans="1:17" ht="75">
      <c r="A39" s="48"/>
      <c r="B39" s="67" t="s">
        <v>267</v>
      </c>
      <c r="C39" s="73" t="s">
        <v>339</v>
      </c>
      <c r="D39" s="67"/>
      <c r="E39" s="67"/>
      <c r="F39" s="67"/>
      <c r="G39" s="67">
        <v>4</v>
      </c>
      <c r="H39" s="67">
        <v>2013</v>
      </c>
      <c r="I39" s="67"/>
      <c r="J39" s="67" t="s">
        <v>340</v>
      </c>
      <c r="K39" s="67" t="s">
        <v>11</v>
      </c>
      <c r="L39" s="67" t="s">
        <v>47</v>
      </c>
      <c r="M39" s="67" t="s">
        <v>61</v>
      </c>
      <c r="N39" s="67" t="s">
        <v>38</v>
      </c>
      <c r="O39" s="67"/>
      <c r="P39" s="67" t="s">
        <v>341</v>
      </c>
      <c r="Q39" s="48"/>
    </row>
    <row r="40" spans="1:17" ht="75">
      <c r="A40" s="48"/>
      <c r="B40" s="67" t="s">
        <v>267</v>
      </c>
      <c r="C40" s="67" t="s">
        <v>218</v>
      </c>
      <c r="D40" s="68">
        <v>35222</v>
      </c>
      <c r="E40" s="67" t="s">
        <v>342</v>
      </c>
      <c r="F40" s="67">
        <v>16</v>
      </c>
      <c r="G40" s="67">
        <v>10</v>
      </c>
      <c r="H40" s="67">
        <v>2013</v>
      </c>
      <c r="I40" s="67"/>
      <c r="J40" s="67" t="s">
        <v>340</v>
      </c>
      <c r="K40" s="67" t="s">
        <v>11</v>
      </c>
      <c r="L40" s="67" t="s">
        <v>47</v>
      </c>
      <c r="M40" s="67" t="s">
        <v>61</v>
      </c>
      <c r="N40" s="67" t="s">
        <v>38</v>
      </c>
      <c r="O40" s="67"/>
      <c r="P40" s="67" t="s">
        <v>306</v>
      </c>
      <c r="Q40" s="48" t="s">
        <v>440</v>
      </c>
    </row>
    <row r="41" spans="1:17" ht="45">
      <c r="A41" s="48"/>
      <c r="B41" s="67"/>
      <c r="C41" s="67"/>
      <c r="D41" s="68"/>
      <c r="E41" s="67"/>
      <c r="F41" s="67"/>
      <c r="G41" s="67"/>
      <c r="H41" s="67">
        <v>2013</v>
      </c>
      <c r="I41" s="67" t="s">
        <v>53</v>
      </c>
      <c r="J41" s="67" t="s">
        <v>297</v>
      </c>
      <c r="K41" s="67" t="s">
        <v>11</v>
      </c>
      <c r="L41" s="67" t="s">
        <v>47</v>
      </c>
      <c r="M41" s="67" t="s">
        <v>48</v>
      </c>
      <c r="N41" s="67" t="s">
        <v>38</v>
      </c>
      <c r="O41" s="67"/>
      <c r="P41" s="67" t="s">
        <v>343</v>
      </c>
      <c r="Q41" s="48"/>
    </row>
    <row r="42" spans="1:17" ht="75">
      <c r="A42" s="48"/>
      <c r="B42" s="67" t="s">
        <v>267</v>
      </c>
      <c r="C42" s="67" t="s">
        <v>344</v>
      </c>
      <c r="D42" s="68">
        <v>36893</v>
      </c>
      <c r="E42" s="67" t="s">
        <v>345</v>
      </c>
      <c r="F42" s="67">
        <v>12</v>
      </c>
      <c r="G42" s="67">
        <v>5</v>
      </c>
      <c r="H42" s="67">
        <v>2013</v>
      </c>
      <c r="I42" s="67" t="s">
        <v>53</v>
      </c>
      <c r="J42" s="67" t="s">
        <v>308</v>
      </c>
      <c r="K42" s="67" t="s">
        <v>11</v>
      </c>
      <c r="L42" s="67" t="s">
        <v>47</v>
      </c>
      <c r="M42" s="67" t="s">
        <v>48</v>
      </c>
      <c r="N42" s="67" t="s">
        <v>38</v>
      </c>
      <c r="O42" s="67"/>
      <c r="P42" s="67" t="s">
        <v>309</v>
      </c>
      <c r="Q42" s="48"/>
    </row>
    <row r="43" spans="1:17" ht="45">
      <c r="A43" s="48"/>
      <c r="B43" s="67"/>
      <c r="C43" s="67"/>
      <c r="D43" s="68"/>
      <c r="E43" s="67"/>
      <c r="F43" s="67"/>
      <c r="G43" s="67"/>
      <c r="H43" s="67">
        <v>2013</v>
      </c>
      <c r="I43" s="67" t="s">
        <v>45</v>
      </c>
      <c r="J43" s="67" t="s">
        <v>321</v>
      </c>
      <c r="K43" s="67" t="s">
        <v>11</v>
      </c>
      <c r="L43" s="67" t="s">
        <v>47</v>
      </c>
      <c r="M43" s="67" t="s">
        <v>61</v>
      </c>
      <c r="N43" s="67" t="s">
        <v>39</v>
      </c>
      <c r="O43" s="67"/>
      <c r="P43" s="67" t="s">
        <v>309</v>
      </c>
      <c r="Q43" s="48"/>
    </row>
    <row r="44" spans="1:17" ht="75.75" thickBot="1">
      <c r="A44" s="48"/>
      <c r="B44" s="67" t="s">
        <v>267</v>
      </c>
      <c r="C44" s="67" t="s">
        <v>346</v>
      </c>
      <c r="D44" s="68">
        <v>37131</v>
      </c>
      <c r="E44" s="67" t="s">
        <v>347</v>
      </c>
      <c r="F44" s="67">
        <v>12</v>
      </c>
      <c r="G44" s="67">
        <v>5</v>
      </c>
      <c r="H44" s="67">
        <v>2013</v>
      </c>
      <c r="I44" s="67" t="s">
        <v>53</v>
      </c>
      <c r="J44" s="67" t="s">
        <v>308</v>
      </c>
      <c r="K44" s="67" t="s">
        <v>11</v>
      </c>
      <c r="L44" s="67" t="s">
        <v>47</v>
      </c>
      <c r="M44" s="67" t="s">
        <v>48</v>
      </c>
      <c r="N44" s="67" t="s">
        <v>38</v>
      </c>
      <c r="O44" s="67"/>
      <c r="P44" s="67" t="s">
        <v>309</v>
      </c>
      <c r="Q44" s="48"/>
    </row>
    <row r="45" spans="1:17" ht="48" thickBot="1">
      <c r="A45" s="48"/>
      <c r="B45" s="67"/>
      <c r="C45" s="67"/>
      <c r="D45" s="68"/>
      <c r="E45" s="67"/>
      <c r="F45" s="67"/>
      <c r="G45" s="67"/>
      <c r="H45" s="67">
        <v>2013</v>
      </c>
      <c r="I45" s="67" t="s">
        <v>141</v>
      </c>
      <c r="J45" s="74" t="s">
        <v>321</v>
      </c>
      <c r="K45" s="67" t="s">
        <v>11</v>
      </c>
      <c r="L45" s="67" t="s">
        <v>47</v>
      </c>
      <c r="M45" s="67" t="s">
        <v>61</v>
      </c>
      <c r="N45" s="67" t="s">
        <v>39</v>
      </c>
      <c r="O45" s="67"/>
      <c r="P45" s="67" t="s">
        <v>309</v>
      </c>
      <c r="Q45" s="48"/>
    </row>
    <row r="46" spans="1:17" ht="75.75" thickBot="1">
      <c r="A46" s="48"/>
      <c r="B46" s="67" t="s">
        <v>267</v>
      </c>
      <c r="C46" s="67" t="s">
        <v>348</v>
      </c>
      <c r="D46" s="68">
        <v>37162</v>
      </c>
      <c r="E46" s="67" t="s">
        <v>349</v>
      </c>
      <c r="F46" s="67">
        <v>12</v>
      </c>
      <c r="G46" s="67">
        <v>5</v>
      </c>
      <c r="H46" s="67">
        <v>2013</v>
      </c>
      <c r="I46" s="67" t="s">
        <v>141</v>
      </c>
      <c r="J46" s="74" t="s">
        <v>321</v>
      </c>
      <c r="K46" s="67" t="s">
        <v>11</v>
      </c>
      <c r="L46" s="67" t="s">
        <v>47</v>
      </c>
      <c r="M46" s="67" t="s">
        <v>61</v>
      </c>
      <c r="N46" s="67" t="s">
        <v>39</v>
      </c>
      <c r="O46" s="67"/>
      <c r="P46" s="67" t="s">
        <v>309</v>
      </c>
      <c r="Q46" s="48" t="s">
        <v>443</v>
      </c>
    </row>
    <row r="47" spans="1:17" ht="75.75" thickBot="1">
      <c r="A47" s="48"/>
      <c r="B47" s="67" t="s">
        <v>267</v>
      </c>
      <c r="C47" s="67" t="s">
        <v>350</v>
      </c>
      <c r="D47" s="68">
        <v>37179</v>
      </c>
      <c r="E47" s="67" t="s">
        <v>351</v>
      </c>
      <c r="F47" s="67"/>
      <c r="G47" s="67">
        <v>5</v>
      </c>
      <c r="H47" s="67">
        <v>2013</v>
      </c>
      <c r="I47" s="67" t="s">
        <v>141</v>
      </c>
      <c r="J47" s="74" t="s">
        <v>321</v>
      </c>
      <c r="K47" s="67" t="s">
        <v>11</v>
      </c>
      <c r="L47" s="67" t="s">
        <v>47</v>
      </c>
      <c r="M47" s="67" t="s">
        <v>61</v>
      </c>
      <c r="N47" s="67" t="s">
        <v>39</v>
      </c>
      <c r="O47" s="67"/>
      <c r="P47" s="67" t="s">
        <v>309</v>
      </c>
      <c r="Q47" s="48" t="s">
        <v>443</v>
      </c>
    </row>
    <row r="48" spans="1:17" ht="75.75" thickBot="1">
      <c r="A48" s="48"/>
      <c r="B48" s="67" t="s">
        <v>267</v>
      </c>
      <c r="C48" s="67" t="s">
        <v>352</v>
      </c>
      <c r="D48" s="68">
        <v>37202</v>
      </c>
      <c r="E48" s="67" t="s">
        <v>353</v>
      </c>
      <c r="F48" s="67">
        <v>12</v>
      </c>
      <c r="G48" s="67">
        <v>5</v>
      </c>
      <c r="H48" s="67">
        <v>2013</v>
      </c>
      <c r="I48" s="67" t="s">
        <v>141</v>
      </c>
      <c r="J48" s="74" t="s">
        <v>321</v>
      </c>
      <c r="K48" s="67" t="s">
        <v>11</v>
      </c>
      <c r="L48" s="67" t="s">
        <v>47</v>
      </c>
      <c r="M48" s="67" t="s">
        <v>61</v>
      </c>
      <c r="N48" s="67" t="s">
        <v>39</v>
      </c>
      <c r="O48" s="67"/>
      <c r="P48" s="67" t="s">
        <v>309</v>
      </c>
      <c r="Q48" s="48" t="s">
        <v>444</v>
      </c>
    </row>
    <row r="49" spans="1:17" ht="60">
      <c r="A49" s="48"/>
      <c r="B49" s="67"/>
      <c r="C49" s="67"/>
      <c r="D49" s="68"/>
      <c r="E49" s="67"/>
      <c r="F49" s="67"/>
      <c r="G49" s="67"/>
      <c r="H49" s="67">
        <v>2013</v>
      </c>
      <c r="I49" s="67" t="s">
        <v>53</v>
      </c>
      <c r="J49" s="67" t="s">
        <v>308</v>
      </c>
      <c r="K49" s="67" t="s">
        <v>11</v>
      </c>
      <c r="L49" s="67" t="s">
        <v>47</v>
      </c>
      <c r="M49" s="67" t="s">
        <v>48</v>
      </c>
      <c r="N49" s="67" t="s">
        <v>39</v>
      </c>
      <c r="O49" s="67"/>
      <c r="P49" s="67" t="s">
        <v>309</v>
      </c>
      <c r="Q49" s="48"/>
    </row>
    <row r="50" spans="1:17" ht="75">
      <c r="A50" s="48"/>
      <c r="B50" s="67"/>
      <c r="C50" s="67"/>
      <c r="D50" s="68"/>
      <c r="E50" s="67"/>
      <c r="F50" s="67"/>
      <c r="G50" s="67"/>
      <c r="H50" s="67">
        <v>2013</v>
      </c>
      <c r="I50" s="67" t="s">
        <v>53</v>
      </c>
      <c r="J50" s="67" t="s">
        <v>354</v>
      </c>
      <c r="K50" s="67" t="s">
        <v>11</v>
      </c>
      <c r="L50" s="67" t="s">
        <v>47</v>
      </c>
      <c r="M50" s="67" t="s">
        <v>61</v>
      </c>
      <c r="N50" s="67" t="s">
        <v>39</v>
      </c>
      <c r="O50" s="67"/>
      <c r="P50" s="67" t="s">
        <v>296</v>
      </c>
      <c r="Q50" s="48"/>
    </row>
    <row r="51" spans="1:17" ht="45">
      <c r="A51" s="48"/>
      <c r="B51" s="67"/>
      <c r="C51" s="67"/>
      <c r="D51" s="68"/>
      <c r="E51" s="67"/>
      <c r="F51" s="67"/>
      <c r="G51" s="67"/>
      <c r="H51" s="67"/>
      <c r="I51" s="67" t="s">
        <v>45</v>
      </c>
      <c r="J51" s="67" t="s">
        <v>448</v>
      </c>
      <c r="K51" s="67" t="s">
        <v>11</v>
      </c>
      <c r="L51" s="67" t="s">
        <v>47</v>
      </c>
      <c r="M51" s="67" t="s">
        <v>48</v>
      </c>
      <c r="N51" s="67" t="s">
        <v>17</v>
      </c>
      <c r="O51" s="67"/>
      <c r="P51" s="67" t="s">
        <v>325</v>
      </c>
      <c r="Q51" s="48"/>
    </row>
    <row r="52" spans="1:17" ht="75">
      <c r="A52" s="48"/>
      <c r="B52" s="67" t="s">
        <v>267</v>
      </c>
      <c r="C52" s="67" t="s">
        <v>120</v>
      </c>
      <c r="D52" s="68">
        <v>36948</v>
      </c>
      <c r="E52" s="67" t="s">
        <v>355</v>
      </c>
      <c r="F52" s="67">
        <v>12</v>
      </c>
      <c r="G52" s="67">
        <v>5</v>
      </c>
      <c r="H52" s="67">
        <v>2013</v>
      </c>
      <c r="I52" s="67" t="s">
        <v>141</v>
      </c>
      <c r="J52" s="67" t="s">
        <v>321</v>
      </c>
      <c r="K52" s="67" t="s">
        <v>11</v>
      </c>
      <c r="L52" s="67" t="s">
        <v>47</v>
      </c>
      <c r="M52" s="67" t="s">
        <v>61</v>
      </c>
      <c r="N52" s="67" t="s">
        <v>39</v>
      </c>
      <c r="O52" s="67"/>
      <c r="P52" s="67" t="s">
        <v>309</v>
      </c>
      <c r="Q52" s="48" t="s">
        <v>441</v>
      </c>
    </row>
    <row r="53" spans="1:17" ht="75">
      <c r="A53" s="48"/>
      <c r="B53" s="67"/>
      <c r="C53" s="67"/>
      <c r="D53" s="68"/>
      <c r="E53" s="67"/>
      <c r="F53" s="67"/>
      <c r="G53" s="67"/>
      <c r="H53" s="67">
        <v>2013</v>
      </c>
      <c r="I53" s="67" t="s">
        <v>141</v>
      </c>
      <c r="J53" s="67" t="s">
        <v>354</v>
      </c>
      <c r="K53" s="67" t="s">
        <v>11</v>
      </c>
      <c r="L53" s="67" t="s">
        <v>47</v>
      </c>
      <c r="M53" s="67" t="s">
        <v>61</v>
      </c>
      <c r="N53" s="67" t="s">
        <v>39</v>
      </c>
      <c r="O53" s="67"/>
      <c r="P53" s="67" t="s">
        <v>296</v>
      </c>
      <c r="Q53" s="48"/>
    </row>
    <row r="54" spans="1:17" ht="75">
      <c r="A54" s="48"/>
      <c r="B54" s="67" t="s">
        <v>267</v>
      </c>
      <c r="C54" s="67" t="s">
        <v>356</v>
      </c>
      <c r="D54" s="68">
        <v>37116</v>
      </c>
      <c r="E54" s="67" t="s">
        <v>357</v>
      </c>
      <c r="F54" s="67">
        <v>12</v>
      </c>
      <c r="G54" s="67">
        <v>5</v>
      </c>
      <c r="H54" s="67">
        <v>2013</v>
      </c>
      <c r="I54" s="67" t="s">
        <v>141</v>
      </c>
      <c r="J54" s="67" t="s">
        <v>321</v>
      </c>
      <c r="K54" s="67" t="s">
        <v>11</v>
      </c>
      <c r="L54" s="67" t="s">
        <v>47</v>
      </c>
      <c r="M54" s="67" t="s">
        <v>61</v>
      </c>
      <c r="N54" s="67" t="s">
        <v>39</v>
      </c>
      <c r="O54" s="67"/>
      <c r="P54" s="67" t="s">
        <v>309</v>
      </c>
      <c r="Q54" s="48" t="s">
        <v>441</v>
      </c>
    </row>
    <row r="55" spans="1:17" ht="75">
      <c r="A55" s="48"/>
      <c r="B55" s="67"/>
      <c r="C55" s="67"/>
      <c r="D55" s="68"/>
      <c r="E55" s="67"/>
      <c r="F55" s="67"/>
      <c r="G55" s="67"/>
      <c r="H55" s="67">
        <v>2013</v>
      </c>
      <c r="I55" s="67" t="s">
        <v>141</v>
      </c>
      <c r="J55" s="67" t="s">
        <v>354</v>
      </c>
      <c r="K55" s="67" t="s">
        <v>11</v>
      </c>
      <c r="L55" s="67" t="s">
        <v>47</v>
      </c>
      <c r="M55" s="67" t="s">
        <v>61</v>
      </c>
      <c r="N55" s="67" t="s">
        <v>39</v>
      </c>
      <c r="O55" s="67"/>
      <c r="P55" s="67" t="s">
        <v>296</v>
      </c>
      <c r="Q55" s="48"/>
    </row>
    <row r="56" spans="1:17" ht="75">
      <c r="A56" s="48"/>
      <c r="B56" s="67" t="s">
        <v>267</v>
      </c>
      <c r="C56" s="67" t="s">
        <v>358</v>
      </c>
      <c r="D56" s="68">
        <v>36970</v>
      </c>
      <c r="E56" s="67" t="s">
        <v>359</v>
      </c>
      <c r="F56" s="67">
        <v>12</v>
      </c>
      <c r="G56" s="67">
        <v>5</v>
      </c>
      <c r="H56" s="67">
        <v>2013</v>
      </c>
      <c r="I56" s="67" t="s">
        <v>141</v>
      </c>
      <c r="J56" s="67" t="s">
        <v>321</v>
      </c>
      <c r="K56" s="67" t="s">
        <v>11</v>
      </c>
      <c r="L56" s="67" t="s">
        <v>47</v>
      </c>
      <c r="M56" s="67" t="s">
        <v>61</v>
      </c>
      <c r="N56" s="67" t="s">
        <v>39</v>
      </c>
      <c r="O56" s="67"/>
      <c r="P56" s="67" t="s">
        <v>309</v>
      </c>
      <c r="Q56" s="48" t="s">
        <v>439</v>
      </c>
    </row>
    <row r="57" spans="1:17" ht="75">
      <c r="A57" s="48"/>
      <c r="B57" s="67" t="s">
        <v>267</v>
      </c>
      <c r="C57" s="67" t="s">
        <v>362</v>
      </c>
      <c r="D57" s="68">
        <v>35886</v>
      </c>
      <c r="E57" s="67" t="s">
        <v>363</v>
      </c>
      <c r="F57" s="67">
        <v>14</v>
      </c>
      <c r="G57" s="67">
        <v>8</v>
      </c>
      <c r="H57" s="67">
        <v>2012</v>
      </c>
      <c r="I57" s="67" t="s">
        <v>53</v>
      </c>
      <c r="J57" s="67" t="s">
        <v>360</v>
      </c>
      <c r="K57" s="67" t="s">
        <v>11</v>
      </c>
      <c r="L57" s="67" t="s">
        <v>47</v>
      </c>
      <c r="M57" s="67" t="s">
        <v>61</v>
      </c>
      <c r="N57" s="67" t="s">
        <v>38</v>
      </c>
      <c r="O57" s="67"/>
      <c r="P57" s="67" t="s">
        <v>361</v>
      </c>
      <c r="Q57" s="48" t="s">
        <v>439</v>
      </c>
    </row>
    <row r="58" spans="1:17" ht="75">
      <c r="A58" s="48"/>
      <c r="B58" s="67" t="s">
        <v>267</v>
      </c>
      <c r="C58" s="67" t="s">
        <v>364</v>
      </c>
      <c r="D58" s="68">
        <v>35882</v>
      </c>
      <c r="E58" s="67" t="s">
        <v>365</v>
      </c>
      <c r="F58" s="67">
        <v>14</v>
      </c>
      <c r="G58" s="67">
        <v>8</v>
      </c>
      <c r="H58" s="67">
        <v>2012</v>
      </c>
      <c r="I58" s="67" t="s">
        <v>53</v>
      </c>
      <c r="J58" s="67" t="s">
        <v>360</v>
      </c>
      <c r="K58" s="67" t="s">
        <v>11</v>
      </c>
      <c r="L58" s="67" t="s">
        <v>47</v>
      </c>
      <c r="M58" s="67" t="s">
        <v>61</v>
      </c>
      <c r="N58" s="67" t="s">
        <v>38</v>
      </c>
      <c r="O58" s="67"/>
      <c r="P58" s="67" t="s">
        <v>361</v>
      </c>
      <c r="Q58" s="48" t="s">
        <v>439</v>
      </c>
    </row>
    <row r="59" spans="1:17" ht="75">
      <c r="A59" s="48"/>
      <c r="B59" s="67" t="s">
        <v>267</v>
      </c>
      <c r="C59" s="67" t="s">
        <v>274</v>
      </c>
      <c r="D59" s="68">
        <v>35912</v>
      </c>
      <c r="E59" s="67" t="s">
        <v>366</v>
      </c>
      <c r="F59" s="67">
        <v>14</v>
      </c>
      <c r="G59" s="67">
        <v>8</v>
      </c>
      <c r="H59" s="67">
        <v>2012</v>
      </c>
      <c r="I59" s="67" t="s">
        <v>53</v>
      </c>
      <c r="J59" s="67" t="s">
        <v>360</v>
      </c>
      <c r="K59" s="67" t="s">
        <v>11</v>
      </c>
      <c r="L59" s="67" t="s">
        <v>47</v>
      </c>
      <c r="M59" s="67" t="s">
        <v>61</v>
      </c>
      <c r="N59" s="67" t="s">
        <v>38</v>
      </c>
      <c r="O59" s="67"/>
      <c r="P59" s="67" t="s">
        <v>361</v>
      </c>
      <c r="Q59" s="48" t="s">
        <v>439</v>
      </c>
    </row>
    <row r="60" spans="1:17" ht="30.75" thickBot="1">
      <c r="A60" s="48"/>
      <c r="B60" s="67"/>
      <c r="C60" s="67"/>
      <c r="D60" s="68"/>
      <c r="E60" s="67"/>
      <c r="F60" s="67"/>
      <c r="G60" s="67"/>
      <c r="H60" s="67">
        <v>2012</v>
      </c>
      <c r="I60" s="67" t="s">
        <v>45</v>
      </c>
      <c r="J60" s="67" t="s">
        <v>367</v>
      </c>
      <c r="K60" s="67" t="s">
        <v>11</v>
      </c>
      <c r="L60" s="67" t="s">
        <v>47</v>
      </c>
      <c r="M60" s="67" t="s">
        <v>48</v>
      </c>
      <c r="N60" s="67" t="s">
        <v>17</v>
      </c>
      <c r="O60" s="67"/>
      <c r="P60" s="67"/>
      <c r="Q60" s="48"/>
    </row>
    <row r="61" spans="1:17" ht="105.75" thickBot="1">
      <c r="A61" s="48"/>
      <c r="B61" s="67" t="s">
        <v>267</v>
      </c>
      <c r="C61" s="74" t="s">
        <v>368</v>
      </c>
      <c r="D61" s="68">
        <v>37148</v>
      </c>
      <c r="E61" s="67" t="s">
        <v>372</v>
      </c>
      <c r="F61" s="67">
        <v>11</v>
      </c>
      <c r="G61" s="67">
        <v>4</v>
      </c>
      <c r="H61" s="67">
        <v>2013</v>
      </c>
      <c r="I61" s="67" t="s">
        <v>53</v>
      </c>
      <c r="J61" s="67" t="s">
        <v>370</v>
      </c>
      <c r="K61" s="67"/>
      <c r="L61" s="67" t="s">
        <v>47</v>
      </c>
      <c r="M61" s="67" t="s">
        <v>61</v>
      </c>
      <c r="N61" s="67" t="s">
        <v>39</v>
      </c>
      <c r="O61" s="67"/>
      <c r="P61" s="67" t="s">
        <v>296</v>
      </c>
      <c r="Q61" s="48" t="s">
        <v>439</v>
      </c>
    </row>
    <row r="62" spans="1:17" ht="75">
      <c r="A62" s="48"/>
      <c r="B62" s="67" t="s">
        <v>267</v>
      </c>
      <c r="C62" s="67" t="s">
        <v>371</v>
      </c>
      <c r="D62" s="68">
        <v>35763</v>
      </c>
      <c r="E62" s="67" t="s">
        <v>372</v>
      </c>
      <c r="F62" s="67">
        <v>15</v>
      </c>
      <c r="G62" s="67">
        <v>9</v>
      </c>
      <c r="H62" s="67">
        <v>2012</v>
      </c>
      <c r="I62" s="67" t="s">
        <v>53</v>
      </c>
      <c r="J62" s="67" t="s">
        <v>373</v>
      </c>
      <c r="K62" s="67" t="s">
        <v>11</v>
      </c>
      <c r="L62" s="67" t="s">
        <v>47</v>
      </c>
      <c r="M62" s="67" t="s">
        <v>61</v>
      </c>
      <c r="N62" s="67" t="s">
        <v>39</v>
      </c>
      <c r="O62" s="67"/>
      <c r="P62" s="67" t="s">
        <v>296</v>
      </c>
      <c r="Q62" s="48" t="s">
        <v>439</v>
      </c>
    </row>
    <row r="63" spans="1:17" ht="75">
      <c r="A63" s="48"/>
      <c r="B63" s="67" t="s">
        <v>267</v>
      </c>
      <c r="C63" s="67" t="s">
        <v>375</v>
      </c>
      <c r="D63" s="68">
        <v>35569</v>
      </c>
      <c r="E63" s="67" t="s">
        <v>374</v>
      </c>
      <c r="F63" s="67">
        <v>15</v>
      </c>
      <c r="G63" s="67">
        <v>9</v>
      </c>
      <c r="H63" s="67">
        <v>2012</v>
      </c>
      <c r="I63" s="67" t="s">
        <v>53</v>
      </c>
      <c r="J63" s="67" t="s">
        <v>373</v>
      </c>
      <c r="K63" s="67" t="s">
        <v>11</v>
      </c>
      <c r="L63" s="67" t="s">
        <v>47</v>
      </c>
      <c r="M63" s="67" t="s">
        <v>61</v>
      </c>
      <c r="N63" s="67" t="s">
        <v>39</v>
      </c>
      <c r="O63" s="67"/>
      <c r="P63" s="67" t="s">
        <v>296</v>
      </c>
      <c r="Q63" s="48" t="s">
        <v>439</v>
      </c>
    </row>
    <row r="64" spans="1:17" ht="75">
      <c r="A64" s="48"/>
      <c r="B64" s="67" t="s">
        <v>267</v>
      </c>
      <c r="C64" s="67" t="s">
        <v>376</v>
      </c>
      <c r="D64" s="68">
        <v>37567</v>
      </c>
      <c r="E64" s="67" t="s">
        <v>377</v>
      </c>
      <c r="F64" s="67">
        <v>10</v>
      </c>
      <c r="G64" s="67">
        <v>4</v>
      </c>
      <c r="H64" s="67">
        <v>2013</v>
      </c>
      <c r="I64" s="67" t="s">
        <v>45</v>
      </c>
      <c r="J64" s="67" t="s">
        <v>302</v>
      </c>
      <c r="K64" s="67" t="s">
        <v>10</v>
      </c>
      <c r="L64" s="67" t="s">
        <v>47</v>
      </c>
      <c r="M64" s="67" t="s">
        <v>61</v>
      </c>
      <c r="N64" s="67" t="s">
        <v>17</v>
      </c>
      <c r="O64" s="67"/>
      <c r="P64" s="67" t="s">
        <v>319</v>
      </c>
      <c r="Q64" s="48" t="s">
        <v>439</v>
      </c>
    </row>
    <row r="65" spans="1:17" ht="75">
      <c r="A65" s="48"/>
      <c r="B65" s="67" t="s">
        <v>267</v>
      </c>
      <c r="C65" s="67" t="s">
        <v>378</v>
      </c>
      <c r="D65" s="68">
        <v>37260</v>
      </c>
      <c r="E65" s="67" t="s">
        <v>379</v>
      </c>
      <c r="F65" s="67">
        <v>11</v>
      </c>
      <c r="G65" s="67">
        <v>4</v>
      </c>
      <c r="H65" s="67">
        <v>2013</v>
      </c>
      <c r="I65" s="67" t="s">
        <v>45</v>
      </c>
      <c r="J65" s="67" t="s">
        <v>302</v>
      </c>
      <c r="K65" s="67" t="s">
        <v>10</v>
      </c>
      <c r="L65" s="67" t="s">
        <v>47</v>
      </c>
      <c r="M65" s="67" t="s">
        <v>61</v>
      </c>
      <c r="N65" s="67" t="s">
        <v>17</v>
      </c>
      <c r="O65" s="67"/>
      <c r="P65" s="67" t="s">
        <v>319</v>
      </c>
      <c r="Q65" s="48" t="s">
        <v>439</v>
      </c>
    </row>
    <row r="66" spans="1:17" ht="75">
      <c r="A66" s="48"/>
      <c r="B66" s="67" t="s">
        <v>267</v>
      </c>
      <c r="C66" s="67" t="s">
        <v>380</v>
      </c>
      <c r="D66" s="68">
        <v>37488</v>
      </c>
      <c r="E66" s="67" t="s">
        <v>381</v>
      </c>
      <c r="F66" s="67">
        <v>10</v>
      </c>
      <c r="G66" s="67">
        <v>4</v>
      </c>
      <c r="H66" s="67">
        <v>2013</v>
      </c>
      <c r="I66" s="67" t="s">
        <v>45</v>
      </c>
      <c r="J66" s="67" t="s">
        <v>302</v>
      </c>
      <c r="K66" s="67" t="s">
        <v>10</v>
      </c>
      <c r="L66" s="67" t="s">
        <v>47</v>
      </c>
      <c r="M66" s="67" t="s">
        <v>61</v>
      </c>
      <c r="N66" s="67" t="s">
        <v>17</v>
      </c>
      <c r="O66" s="67"/>
      <c r="P66" s="67" t="s">
        <v>319</v>
      </c>
      <c r="Q66" s="48" t="s">
        <v>443</v>
      </c>
    </row>
    <row r="67" spans="1:17" ht="75">
      <c r="A67" s="48"/>
      <c r="B67" s="67" t="s">
        <v>267</v>
      </c>
      <c r="C67" s="67" t="s">
        <v>382</v>
      </c>
      <c r="D67" s="68">
        <v>37333</v>
      </c>
      <c r="E67" s="71" t="s">
        <v>383</v>
      </c>
      <c r="F67" s="67">
        <v>11</v>
      </c>
      <c r="G67" s="67">
        <v>4</v>
      </c>
      <c r="H67" s="67">
        <v>2013</v>
      </c>
      <c r="I67" s="67" t="s">
        <v>45</v>
      </c>
      <c r="J67" s="67" t="s">
        <v>302</v>
      </c>
      <c r="K67" s="67" t="s">
        <v>10</v>
      </c>
      <c r="L67" s="67" t="s">
        <v>47</v>
      </c>
      <c r="M67" s="67" t="s">
        <v>61</v>
      </c>
      <c r="N67" s="67" t="s">
        <v>17</v>
      </c>
      <c r="O67" s="67"/>
      <c r="P67" s="67" t="s">
        <v>319</v>
      </c>
      <c r="Q67" s="48" t="s">
        <v>446</v>
      </c>
    </row>
    <row r="68" spans="1:17" ht="75">
      <c r="A68" s="48"/>
      <c r="B68" s="67" t="s">
        <v>267</v>
      </c>
      <c r="C68" s="67" t="s">
        <v>384</v>
      </c>
      <c r="D68" s="68">
        <v>37435</v>
      </c>
      <c r="E68" s="67" t="s">
        <v>385</v>
      </c>
      <c r="F68" s="67">
        <v>10</v>
      </c>
      <c r="G68" s="67">
        <v>4</v>
      </c>
      <c r="H68" s="67">
        <v>2013</v>
      </c>
      <c r="I68" s="67" t="s">
        <v>45</v>
      </c>
      <c r="J68" s="67" t="s">
        <v>302</v>
      </c>
      <c r="K68" s="67" t="s">
        <v>10</v>
      </c>
      <c r="L68" s="67" t="s">
        <v>47</v>
      </c>
      <c r="M68" s="67" t="s">
        <v>61</v>
      </c>
      <c r="N68" s="67" t="s">
        <v>17</v>
      </c>
      <c r="O68" s="67"/>
      <c r="P68" s="67" t="s">
        <v>319</v>
      </c>
      <c r="Q68" s="48" t="s">
        <v>446</v>
      </c>
    </row>
    <row r="69" spans="1:17" ht="75">
      <c r="A69" s="48"/>
      <c r="B69" s="67" t="s">
        <v>267</v>
      </c>
      <c r="C69" s="67" t="s">
        <v>386</v>
      </c>
      <c r="D69" s="68">
        <v>37671</v>
      </c>
      <c r="E69" s="67" t="s">
        <v>387</v>
      </c>
      <c r="F69" s="67">
        <v>11</v>
      </c>
      <c r="G69" s="67">
        <v>4</v>
      </c>
      <c r="H69" s="67">
        <v>2013</v>
      </c>
      <c r="I69" s="67" t="s">
        <v>45</v>
      </c>
      <c r="J69" s="67" t="s">
        <v>302</v>
      </c>
      <c r="K69" s="67" t="s">
        <v>10</v>
      </c>
      <c r="L69" s="67" t="s">
        <v>47</v>
      </c>
      <c r="M69" s="67" t="s">
        <v>61</v>
      </c>
      <c r="N69" s="67" t="s">
        <v>17</v>
      </c>
      <c r="O69" s="67"/>
      <c r="P69" s="67" t="s">
        <v>319</v>
      </c>
      <c r="Q69" s="48" t="s">
        <v>447</v>
      </c>
    </row>
    <row r="70" spans="1:17" ht="75">
      <c r="A70" s="48"/>
      <c r="B70" s="67" t="s">
        <v>267</v>
      </c>
      <c r="C70" s="67" t="s">
        <v>388</v>
      </c>
      <c r="D70" s="68">
        <v>37373</v>
      </c>
      <c r="E70" s="67" t="s">
        <v>389</v>
      </c>
      <c r="F70" s="67">
        <v>11</v>
      </c>
      <c r="G70" s="67">
        <v>4</v>
      </c>
      <c r="H70" s="67">
        <v>2013</v>
      </c>
      <c r="I70" s="67" t="s">
        <v>45</v>
      </c>
      <c r="J70" s="67" t="s">
        <v>302</v>
      </c>
      <c r="K70" s="67" t="s">
        <v>10</v>
      </c>
      <c r="L70" s="67" t="s">
        <v>47</v>
      </c>
      <c r="M70" s="67" t="s">
        <v>61</v>
      </c>
      <c r="N70" s="67" t="s">
        <v>17</v>
      </c>
      <c r="O70" s="67"/>
      <c r="P70" s="67" t="s">
        <v>319</v>
      </c>
      <c r="Q70" s="48" t="s">
        <v>439</v>
      </c>
    </row>
    <row r="71" spans="1:17" ht="75">
      <c r="A71" s="48"/>
      <c r="B71" s="67" t="s">
        <v>267</v>
      </c>
      <c r="C71" s="67" t="s">
        <v>390</v>
      </c>
      <c r="D71" s="71" t="s">
        <v>391</v>
      </c>
      <c r="E71" s="67" t="s">
        <v>392</v>
      </c>
      <c r="F71" s="67">
        <v>10</v>
      </c>
      <c r="G71" s="67">
        <v>4</v>
      </c>
      <c r="H71" s="67">
        <v>2013</v>
      </c>
      <c r="I71" s="67" t="s">
        <v>45</v>
      </c>
      <c r="J71" s="67" t="s">
        <v>302</v>
      </c>
      <c r="K71" s="67" t="s">
        <v>10</v>
      </c>
      <c r="L71" s="67" t="s">
        <v>47</v>
      </c>
      <c r="M71" s="67" t="s">
        <v>61</v>
      </c>
      <c r="N71" s="67" t="s">
        <v>17</v>
      </c>
      <c r="O71" s="67"/>
      <c r="P71" s="67" t="s">
        <v>319</v>
      </c>
      <c r="Q71" s="48" t="s">
        <v>439</v>
      </c>
    </row>
    <row r="72" spans="1:17" ht="45">
      <c r="A72" s="48"/>
      <c r="B72" s="67"/>
      <c r="C72" s="67" t="s">
        <v>393</v>
      </c>
      <c r="D72" s="75" t="s">
        <v>394</v>
      </c>
      <c r="E72" s="67" t="s">
        <v>395</v>
      </c>
      <c r="F72" s="67">
        <v>10</v>
      </c>
      <c r="G72" s="67">
        <v>4</v>
      </c>
      <c r="H72" s="67">
        <v>2013</v>
      </c>
      <c r="I72" s="67" t="s">
        <v>45</v>
      </c>
      <c r="J72" s="67" t="s">
        <v>302</v>
      </c>
      <c r="K72" s="67" t="s">
        <v>10</v>
      </c>
      <c r="L72" s="67" t="s">
        <v>47</v>
      </c>
      <c r="M72" s="67" t="s">
        <v>61</v>
      </c>
      <c r="N72" s="67" t="s">
        <v>17</v>
      </c>
      <c r="O72" s="67"/>
      <c r="P72" s="67" t="s">
        <v>319</v>
      </c>
      <c r="Q72" s="48" t="s">
        <v>439</v>
      </c>
    </row>
    <row r="73" spans="1:17" ht="75">
      <c r="A73" s="48"/>
      <c r="B73" s="67" t="s">
        <v>267</v>
      </c>
      <c r="C73" s="67" t="s">
        <v>396</v>
      </c>
      <c r="D73" s="77">
        <v>37464</v>
      </c>
      <c r="E73" s="67" t="s">
        <v>397</v>
      </c>
      <c r="F73" s="67">
        <v>10</v>
      </c>
      <c r="G73" s="67">
        <v>4</v>
      </c>
      <c r="H73" s="67">
        <v>2013</v>
      </c>
      <c r="I73" s="67" t="s">
        <v>45</v>
      </c>
      <c r="J73" s="67" t="s">
        <v>302</v>
      </c>
      <c r="K73" s="67" t="s">
        <v>10</v>
      </c>
      <c r="L73" s="67" t="s">
        <v>47</v>
      </c>
      <c r="M73" s="67" t="s">
        <v>61</v>
      </c>
      <c r="N73" s="67" t="s">
        <v>17</v>
      </c>
      <c r="O73" s="67"/>
      <c r="P73" s="67" t="s">
        <v>319</v>
      </c>
      <c r="Q73" s="48" t="s">
        <v>439</v>
      </c>
    </row>
    <row r="74" spans="1:17" ht="45">
      <c r="A74" s="48"/>
      <c r="B74" s="67"/>
      <c r="C74" s="67"/>
      <c r="D74" s="77"/>
      <c r="E74" s="67"/>
      <c r="F74" s="67"/>
      <c r="G74" s="67"/>
      <c r="H74" s="67"/>
      <c r="I74" s="67" t="s">
        <v>45</v>
      </c>
      <c r="J74" s="67" t="s">
        <v>367</v>
      </c>
      <c r="K74" s="67" t="s">
        <v>11</v>
      </c>
      <c r="L74" s="67" t="s">
        <v>47</v>
      </c>
      <c r="M74" s="67" t="s">
        <v>61</v>
      </c>
      <c r="N74" s="67" t="s">
        <v>17</v>
      </c>
      <c r="O74" s="67"/>
      <c r="P74" s="67" t="s">
        <v>319</v>
      </c>
      <c r="Q74" s="48"/>
    </row>
    <row r="75" spans="1:17" ht="75">
      <c r="A75" s="48"/>
      <c r="B75" s="67" t="s">
        <v>267</v>
      </c>
      <c r="C75" s="67" t="s">
        <v>398</v>
      </c>
      <c r="D75" s="70">
        <v>37201</v>
      </c>
      <c r="E75" s="67" t="s">
        <v>399</v>
      </c>
      <c r="F75" s="67">
        <v>11</v>
      </c>
      <c r="G75" s="67">
        <v>4</v>
      </c>
      <c r="H75" s="67">
        <v>2013</v>
      </c>
      <c r="I75" s="67" t="s">
        <v>45</v>
      </c>
      <c r="J75" s="67" t="s">
        <v>302</v>
      </c>
      <c r="K75" s="67" t="s">
        <v>10</v>
      </c>
      <c r="L75" s="67" t="s">
        <v>47</v>
      </c>
      <c r="M75" s="67" t="s">
        <v>61</v>
      </c>
      <c r="N75" s="67" t="s">
        <v>17</v>
      </c>
      <c r="O75" s="67"/>
      <c r="P75" s="67" t="s">
        <v>319</v>
      </c>
      <c r="Q75" s="48" t="s">
        <v>439</v>
      </c>
    </row>
    <row r="76" spans="1:17" ht="75">
      <c r="A76" s="48"/>
      <c r="B76" s="67" t="s">
        <v>267</v>
      </c>
      <c r="C76" s="67" t="s">
        <v>86</v>
      </c>
      <c r="D76" s="77">
        <v>37505</v>
      </c>
      <c r="E76" s="67" t="s">
        <v>400</v>
      </c>
      <c r="F76" s="67">
        <v>10</v>
      </c>
      <c r="G76" s="67">
        <v>4</v>
      </c>
      <c r="H76" s="67">
        <v>2013</v>
      </c>
      <c r="I76" s="67" t="s">
        <v>45</v>
      </c>
      <c r="J76" s="67" t="s">
        <v>302</v>
      </c>
      <c r="K76" s="67" t="s">
        <v>10</v>
      </c>
      <c r="L76" s="67" t="s">
        <v>47</v>
      </c>
      <c r="M76" s="67" t="s">
        <v>61</v>
      </c>
      <c r="N76" s="67" t="s">
        <v>17</v>
      </c>
      <c r="O76" s="67"/>
      <c r="P76" s="67" t="s">
        <v>319</v>
      </c>
      <c r="Q76" s="48" t="s">
        <v>443</v>
      </c>
    </row>
    <row r="77" spans="1:17" ht="45">
      <c r="A77" s="48"/>
      <c r="B77" s="67"/>
      <c r="C77" s="67"/>
      <c r="D77" s="76"/>
      <c r="E77" s="67"/>
      <c r="F77" s="67"/>
      <c r="G77" s="67"/>
      <c r="H77" s="67"/>
      <c r="I77" s="67"/>
      <c r="J77" s="67" t="s">
        <v>328</v>
      </c>
      <c r="K77" s="67" t="s">
        <v>10</v>
      </c>
      <c r="L77" s="67" t="s">
        <v>47</v>
      </c>
      <c r="M77" s="67" t="s">
        <v>61</v>
      </c>
      <c r="N77" s="67" t="s">
        <v>38</v>
      </c>
      <c r="O77" s="67"/>
      <c r="P77" s="67" t="s">
        <v>401</v>
      </c>
      <c r="Q77" s="48"/>
    </row>
    <row r="78" spans="1:17" ht="75">
      <c r="A78" s="48"/>
      <c r="B78" s="67" t="s">
        <v>267</v>
      </c>
      <c r="C78" s="67" t="s">
        <v>402</v>
      </c>
      <c r="D78" s="77">
        <v>37263</v>
      </c>
      <c r="E78" s="67" t="s">
        <v>403</v>
      </c>
      <c r="F78" s="67">
        <v>11</v>
      </c>
      <c r="G78" s="67">
        <v>4</v>
      </c>
      <c r="H78" s="67">
        <v>2013</v>
      </c>
      <c r="I78" s="67" t="s">
        <v>45</v>
      </c>
      <c r="J78" s="67" t="s">
        <v>404</v>
      </c>
      <c r="K78" s="67" t="s">
        <v>11</v>
      </c>
      <c r="L78" s="67" t="s">
        <v>47</v>
      </c>
      <c r="M78" s="67" t="s">
        <v>61</v>
      </c>
      <c r="N78" s="67" t="s">
        <v>17</v>
      </c>
      <c r="O78" s="67"/>
      <c r="P78" s="67" t="s">
        <v>319</v>
      </c>
      <c r="Q78" s="48" t="s">
        <v>439</v>
      </c>
    </row>
    <row r="79" spans="1:17" ht="75">
      <c r="A79" s="48"/>
      <c r="B79" s="67" t="s">
        <v>267</v>
      </c>
      <c r="C79" s="67" t="s">
        <v>405</v>
      </c>
      <c r="D79" s="77">
        <v>37471</v>
      </c>
      <c r="E79" s="67" t="s">
        <v>406</v>
      </c>
      <c r="F79" s="67">
        <v>10</v>
      </c>
      <c r="G79" s="67">
        <v>4</v>
      </c>
      <c r="H79" s="67">
        <v>2013</v>
      </c>
      <c r="I79" s="67" t="s">
        <v>45</v>
      </c>
      <c r="J79" s="67" t="s">
        <v>404</v>
      </c>
      <c r="K79" s="67" t="s">
        <v>11</v>
      </c>
      <c r="L79" s="67" t="s">
        <v>47</v>
      </c>
      <c r="M79" s="67" t="s">
        <v>61</v>
      </c>
      <c r="N79" s="67" t="s">
        <v>17</v>
      </c>
      <c r="O79" s="67"/>
      <c r="P79" s="67" t="s">
        <v>319</v>
      </c>
      <c r="Q79" s="48" t="s">
        <v>439</v>
      </c>
    </row>
    <row r="80" spans="1:17" ht="75">
      <c r="A80" s="48"/>
      <c r="B80" s="67" t="s">
        <v>267</v>
      </c>
      <c r="C80" s="67" t="s">
        <v>407</v>
      </c>
      <c r="D80" s="77">
        <v>37630</v>
      </c>
      <c r="E80" s="67" t="s">
        <v>408</v>
      </c>
      <c r="F80" s="67">
        <v>10</v>
      </c>
      <c r="G80" s="67">
        <v>4</v>
      </c>
      <c r="H80" s="67">
        <v>2013</v>
      </c>
      <c r="I80" s="67" t="s">
        <v>45</v>
      </c>
      <c r="J80" s="67" t="s">
        <v>404</v>
      </c>
      <c r="K80" s="67" t="s">
        <v>11</v>
      </c>
      <c r="L80" s="67" t="s">
        <v>47</v>
      </c>
      <c r="M80" s="67" t="s">
        <v>61</v>
      </c>
      <c r="N80" s="67" t="s">
        <v>17</v>
      </c>
      <c r="O80" s="67"/>
      <c r="P80" s="67" t="s">
        <v>319</v>
      </c>
      <c r="Q80" s="48" t="s">
        <v>439</v>
      </c>
    </row>
    <row r="81" spans="1:17" ht="75">
      <c r="A81" s="48"/>
      <c r="B81" s="67" t="s">
        <v>267</v>
      </c>
      <c r="C81" s="67" t="s">
        <v>409</v>
      </c>
      <c r="D81" s="77">
        <v>37277</v>
      </c>
      <c r="E81" s="67" t="s">
        <v>410</v>
      </c>
      <c r="F81" s="67">
        <v>11</v>
      </c>
      <c r="G81" s="67">
        <v>4</v>
      </c>
      <c r="H81" s="67">
        <v>2013</v>
      </c>
      <c r="I81" s="67" t="s">
        <v>45</v>
      </c>
      <c r="J81" s="67" t="s">
        <v>404</v>
      </c>
      <c r="K81" s="67" t="s">
        <v>11</v>
      </c>
      <c r="L81" s="67" t="s">
        <v>47</v>
      </c>
      <c r="M81" s="67" t="s">
        <v>61</v>
      </c>
      <c r="N81" s="67" t="s">
        <v>17</v>
      </c>
      <c r="O81" s="67"/>
      <c r="P81" s="67" t="s">
        <v>319</v>
      </c>
      <c r="Q81" s="48" t="s">
        <v>440</v>
      </c>
    </row>
    <row r="82" spans="1:17" ht="75">
      <c r="A82" s="48"/>
      <c r="B82" s="67" t="s">
        <v>267</v>
      </c>
      <c r="C82" s="67" t="s">
        <v>411</v>
      </c>
      <c r="D82" s="77">
        <v>37422</v>
      </c>
      <c r="E82" s="67" t="s">
        <v>412</v>
      </c>
      <c r="F82" s="67">
        <v>10</v>
      </c>
      <c r="G82" s="67">
        <v>4</v>
      </c>
      <c r="H82" s="67">
        <v>2013</v>
      </c>
      <c r="I82" s="67" t="s">
        <v>45</v>
      </c>
      <c r="J82" s="67" t="s">
        <v>404</v>
      </c>
      <c r="K82" s="67" t="s">
        <v>11</v>
      </c>
      <c r="L82" s="67" t="s">
        <v>47</v>
      </c>
      <c r="M82" s="67" t="s">
        <v>61</v>
      </c>
      <c r="N82" s="67" t="s">
        <v>17</v>
      </c>
      <c r="O82" s="67"/>
      <c r="P82" s="67" t="s">
        <v>319</v>
      </c>
      <c r="Q82" s="48" t="s">
        <v>439</v>
      </c>
    </row>
    <row r="83" spans="1:17" ht="75">
      <c r="A83" s="48"/>
      <c r="B83" s="67" t="s">
        <v>267</v>
      </c>
      <c r="C83" s="67" t="s">
        <v>413</v>
      </c>
      <c r="D83" s="77">
        <v>37446</v>
      </c>
      <c r="E83" s="67" t="s">
        <v>414</v>
      </c>
      <c r="F83" s="67">
        <v>10</v>
      </c>
      <c r="G83" s="67">
        <v>4</v>
      </c>
      <c r="H83" s="67">
        <v>2013</v>
      </c>
      <c r="I83" s="67" t="s">
        <v>45</v>
      </c>
      <c r="J83" s="67" t="s">
        <v>404</v>
      </c>
      <c r="K83" s="67" t="s">
        <v>11</v>
      </c>
      <c r="L83" s="67" t="s">
        <v>47</v>
      </c>
      <c r="M83" s="67" t="s">
        <v>61</v>
      </c>
      <c r="N83" s="67" t="s">
        <v>17</v>
      </c>
      <c r="O83" s="67"/>
      <c r="P83" s="67" t="s">
        <v>319</v>
      </c>
      <c r="Q83" s="48" t="s">
        <v>439</v>
      </c>
    </row>
    <row r="84" spans="1:17" ht="75">
      <c r="A84" s="48"/>
      <c r="B84" s="67" t="s">
        <v>267</v>
      </c>
      <c r="C84" s="67" t="s">
        <v>415</v>
      </c>
      <c r="D84" s="77">
        <v>37520</v>
      </c>
      <c r="E84" s="67" t="s">
        <v>416</v>
      </c>
      <c r="F84" s="67">
        <v>10</v>
      </c>
      <c r="G84" s="67">
        <v>4</v>
      </c>
      <c r="H84" s="67">
        <v>2013</v>
      </c>
      <c r="I84" s="67" t="s">
        <v>45</v>
      </c>
      <c r="J84" s="67" t="s">
        <v>404</v>
      </c>
      <c r="K84" s="67" t="s">
        <v>11</v>
      </c>
      <c r="L84" s="67" t="s">
        <v>47</v>
      </c>
      <c r="M84" s="67" t="s">
        <v>61</v>
      </c>
      <c r="N84" s="67" t="s">
        <v>17</v>
      </c>
      <c r="O84" s="67"/>
      <c r="P84" s="67" t="s">
        <v>319</v>
      </c>
      <c r="Q84" s="48" t="s">
        <v>443</v>
      </c>
    </row>
    <row r="85" spans="1:17" ht="75">
      <c r="A85" s="48"/>
      <c r="B85" s="67" t="s">
        <v>267</v>
      </c>
      <c r="C85" s="67" t="s">
        <v>417</v>
      </c>
      <c r="D85" s="77">
        <v>38478</v>
      </c>
      <c r="E85" s="67" t="s">
        <v>418</v>
      </c>
      <c r="F85" s="67">
        <v>8</v>
      </c>
      <c r="G85" s="67">
        <v>1</v>
      </c>
      <c r="H85" s="67">
        <v>2012</v>
      </c>
      <c r="I85" s="67" t="s">
        <v>45</v>
      </c>
      <c r="J85" s="67" t="s">
        <v>445</v>
      </c>
      <c r="K85" s="67" t="s">
        <v>11</v>
      </c>
      <c r="L85" s="67" t="s">
        <v>47</v>
      </c>
      <c r="M85" s="67" t="s">
        <v>61</v>
      </c>
      <c r="N85" s="67" t="s">
        <v>17</v>
      </c>
      <c r="O85" s="67"/>
      <c r="P85" s="67" t="s">
        <v>319</v>
      </c>
      <c r="Q85" s="48" t="s">
        <v>439</v>
      </c>
    </row>
    <row r="86" spans="1:17" ht="75">
      <c r="A86" s="48"/>
      <c r="B86" s="67" t="s">
        <v>267</v>
      </c>
      <c r="C86" s="67" t="s">
        <v>419</v>
      </c>
      <c r="D86" s="78">
        <v>38410</v>
      </c>
      <c r="E86" s="67" t="s">
        <v>420</v>
      </c>
      <c r="F86" s="67">
        <v>8</v>
      </c>
      <c r="G86" s="67">
        <v>1</v>
      </c>
      <c r="H86" s="67">
        <v>2012</v>
      </c>
      <c r="I86" s="67" t="s">
        <v>45</v>
      </c>
      <c r="J86" s="67" t="s">
        <v>421</v>
      </c>
      <c r="K86" s="67" t="s">
        <v>11</v>
      </c>
      <c r="L86" s="67" t="s">
        <v>47</v>
      </c>
      <c r="M86" s="67" t="s">
        <v>61</v>
      </c>
      <c r="N86" s="67" t="s">
        <v>17</v>
      </c>
      <c r="O86" s="67"/>
      <c r="P86" s="67" t="s">
        <v>319</v>
      </c>
      <c r="Q86" s="48" t="s">
        <v>439</v>
      </c>
    </row>
    <row r="87" spans="1:17" ht="75">
      <c r="A87" s="48"/>
      <c r="B87" s="67" t="s">
        <v>267</v>
      </c>
      <c r="C87" s="67" t="s">
        <v>422</v>
      </c>
      <c r="D87" s="77">
        <v>36401</v>
      </c>
      <c r="E87" s="67" t="s">
        <v>423</v>
      </c>
      <c r="F87" s="67">
        <v>13</v>
      </c>
      <c r="G87" s="67">
        <v>7</v>
      </c>
      <c r="H87" s="67">
        <v>2012</v>
      </c>
      <c r="I87" s="67" t="s">
        <v>45</v>
      </c>
      <c r="J87" s="67" t="s">
        <v>424</v>
      </c>
      <c r="K87" s="67" t="s">
        <v>11</v>
      </c>
      <c r="L87" s="67" t="s">
        <v>47</v>
      </c>
      <c r="M87" s="67" t="s">
        <v>61</v>
      </c>
      <c r="N87" s="67" t="s">
        <v>17</v>
      </c>
      <c r="O87" s="67"/>
      <c r="P87" s="67" t="s">
        <v>425</v>
      </c>
      <c r="Q87" s="48" t="s">
        <v>440</v>
      </c>
    </row>
    <row r="88" spans="1:17" ht="75">
      <c r="A88" s="48"/>
      <c r="B88" s="67" t="s">
        <v>267</v>
      </c>
      <c r="C88" s="67" t="s">
        <v>426</v>
      </c>
      <c r="D88" s="77">
        <v>36987</v>
      </c>
      <c r="E88" s="67" t="s">
        <v>427</v>
      </c>
      <c r="F88" s="67">
        <v>12</v>
      </c>
      <c r="G88" s="67">
        <v>6</v>
      </c>
      <c r="H88" s="67">
        <v>2012</v>
      </c>
      <c r="I88" s="67" t="s">
        <v>45</v>
      </c>
      <c r="J88" s="67" t="s">
        <v>424</v>
      </c>
      <c r="K88" s="67" t="s">
        <v>11</v>
      </c>
      <c r="L88" s="67" t="s">
        <v>47</v>
      </c>
      <c r="M88" s="67" t="s">
        <v>61</v>
      </c>
      <c r="N88" s="67" t="s">
        <v>17</v>
      </c>
      <c r="O88" s="67"/>
      <c r="P88" s="67" t="s">
        <v>425</v>
      </c>
      <c r="Q88" s="48" t="s">
        <v>439</v>
      </c>
    </row>
    <row r="89" spans="1:17" ht="75">
      <c r="A89" s="48"/>
      <c r="B89" s="67" t="s">
        <v>267</v>
      </c>
      <c r="C89" s="67" t="s">
        <v>428</v>
      </c>
      <c r="D89" s="77">
        <v>36548</v>
      </c>
      <c r="E89" s="67" t="s">
        <v>429</v>
      </c>
      <c r="F89" s="67">
        <v>13</v>
      </c>
      <c r="G89" s="67">
        <v>6</v>
      </c>
      <c r="H89" s="67">
        <v>2012</v>
      </c>
      <c r="I89" s="67" t="s">
        <v>45</v>
      </c>
      <c r="J89" s="67" t="s">
        <v>424</v>
      </c>
      <c r="K89" s="67" t="s">
        <v>11</v>
      </c>
      <c r="L89" s="67" t="s">
        <v>47</v>
      </c>
      <c r="M89" s="67" t="s">
        <v>61</v>
      </c>
      <c r="N89" s="67" t="s">
        <v>17</v>
      </c>
      <c r="O89" s="67"/>
      <c r="P89" s="67" t="s">
        <v>425</v>
      </c>
      <c r="Q89" s="48" t="s">
        <v>440</v>
      </c>
    </row>
    <row r="90" spans="1:17" ht="75">
      <c r="A90" s="48"/>
      <c r="B90" s="67" t="s">
        <v>267</v>
      </c>
      <c r="C90" s="67" t="s">
        <v>430</v>
      </c>
      <c r="D90" s="77">
        <v>36606</v>
      </c>
      <c r="E90" s="67" t="s">
        <v>431</v>
      </c>
      <c r="F90" s="67">
        <v>13</v>
      </c>
      <c r="G90" s="67">
        <v>6</v>
      </c>
      <c r="H90" s="67">
        <v>2012</v>
      </c>
      <c r="I90" s="67" t="s">
        <v>45</v>
      </c>
      <c r="J90" s="67" t="s">
        <v>424</v>
      </c>
      <c r="K90" s="67" t="s">
        <v>11</v>
      </c>
      <c r="L90" s="67" t="s">
        <v>47</v>
      </c>
      <c r="M90" s="67" t="s">
        <v>61</v>
      </c>
      <c r="N90" s="67" t="s">
        <v>17</v>
      </c>
      <c r="O90" s="67"/>
      <c r="P90" s="67" t="s">
        <v>425</v>
      </c>
      <c r="Q90" s="48" t="s">
        <v>442</v>
      </c>
    </row>
    <row r="91" spans="1:17" ht="45">
      <c r="A91" s="48"/>
      <c r="B91" s="67"/>
      <c r="C91" s="67" t="s">
        <v>432</v>
      </c>
      <c r="D91" s="77">
        <v>36776</v>
      </c>
      <c r="E91" s="67" t="s">
        <v>433</v>
      </c>
      <c r="F91" s="67">
        <v>12</v>
      </c>
      <c r="G91" s="67">
        <v>6</v>
      </c>
      <c r="H91" s="67">
        <v>2012</v>
      </c>
      <c r="I91" s="67" t="s">
        <v>45</v>
      </c>
      <c r="J91" s="67" t="s">
        <v>424</v>
      </c>
      <c r="K91" s="67" t="s">
        <v>11</v>
      </c>
      <c r="L91" s="67" t="s">
        <v>47</v>
      </c>
      <c r="M91" s="67" t="s">
        <v>61</v>
      </c>
      <c r="N91" s="67" t="s">
        <v>17</v>
      </c>
      <c r="O91" s="67"/>
      <c r="P91" s="67" t="s">
        <v>425</v>
      </c>
      <c r="Q91" s="48" t="s">
        <v>443</v>
      </c>
    </row>
    <row r="92" spans="1:17" ht="45">
      <c r="A92" s="48"/>
      <c r="B92" s="67"/>
      <c r="C92" s="67" t="s">
        <v>434</v>
      </c>
      <c r="D92" s="77">
        <v>36717</v>
      </c>
      <c r="E92" s="67" t="s">
        <v>435</v>
      </c>
      <c r="F92" s="67">
        <v>12</v>
      </c>
      <c r="G92" s="67">
        <v>6</v>
      </c>
      <c r="H92" s="67">
        <v>2012</v>
      </c>
      <c r="I92" s="67" t="s">
        <v>45</v>
      </c>
      <c r="J92" s="67" t="s">
        <v>424</v>
      </c>
      <c r="K92" s="67" t="s">
        <v>11</v>
      </c>
      <c r="L92" s="67" t="s">
        <v>47</v>
      </c>
      <c r="M92" s="67" t="s">
        <v>61</v>
      </c>
      <c r="N92" s="67" t="s">
        <v>17</v>
      </c>
      <c r="O92" s="67"/>
      <c r="P92" s="67" t="s">
        <v>425</v>
      </c>
      <c r="Q92" s="48" t="s">
        <v>442</v>
      </c>
    </row>
    <row r="93" spans="1:17" ht="45">
      <c r="A93" s="48"/>
      <c r="B93" s="67"/>
      <c r="C93" s="67" t="s">
        <v>436</v>
      </c>
      <c r="D93" s="77">
        <v>36091</v>
      </c>
      <c r="E93" s="67" t="s">
        <v>369</v>
      </c>
      <c r="F93" s="67">
        <v>14</v>
      </c>
      <c r="G93" s="67">
        <v>8</v>
      </c>
      <c r="H93" s="67">
        <v>2013</v>
      </c>
      <c r="I93" s="67" t="s">
        <v>45</v>
      </c>
      <c r="J93" s="67" t="s">
        <v>437</v>
      </c>
      <c r="K93" s="67" t="s">
        <v>11</v>
      </c>
      <c r="L93" s="67" t="s">
        <v>47</v>
      </c>
      <c r="M93" s="67" t="s">
        <v>61</v>
      </c>
      <c r="N93" s="67" t="s">
        <v>17</v>
      </c>
      <c r="O93" s="67"/>
      <c r="P93" s="67"/>
      <c r="Q93" s="48" t="s">
        <v>442</v>
      </c>
    </row>
    <row r="94" spans="1:17" ht="60">
      <c r="A94" s="48"/>
      <c r="B94" s="67"/>
      <c r="C94" s="67" t="s">
        <v>452</v>
      </c>
      <c r="D94" s="68">
        <v>37037</v>
      </c>
      <c r="E94" s="67" t="s">
        <v>453</v>
      </c>
      <c r="F94" s="67">
        <v>11</v>
      </c>
      <c r="G94" s="67">
        <v>5</v>
      </c>
      <c r="H94" s="67">
        <v>2013</v>
      </c>
      <c r="I94" s="67" t="s">
        <v>53</v>
      </c>
      <c r="J94" s="67" t="s">
        <v>449</v>
      </c>
      <c r="K94" s="67" t="s">
        <v>10</v>
      </c>
      <c r="L94" s="67" t="s">
        <v>69</v>
      </c>
      <c r="M94" s="67" t="s">
        <v>61</v>
      </c>
      <c r="N94" s="67" t="s">
        <v>39</v>
      </c>
      <c r="O94" s="67"/>
      <c r="P94" s="67" t="s">
        <v>450</v>
      </c>
      <c r="Q94" s="48" t="s">
        <v>451</v>
      </c>
    </row>
    <row r="95" spans="1:17" ht="15.75" thickBot="1">
      <c r="A95" s="48"/>
      <c r="B95" s="67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</row>
    <row r="96" spans="1:17" ht="24.75" thickBot="1">
      <c r="A96" s="48"/>
      <c r="B96" s="67"/>
      <c r="C96" s="43"/>
      <c r="D96" s="53" t="s">
        <v>20</v>
      </c>
      <c r="E96" s="54"/>
      <c r="F96" s="42">
        <f>COUNTIF(F3:F32,"6")</f>
        <v>0</v>
      </c>
      <c r="G96" s="43"/>
      <c r="H96" s="43"/>
      <c r="I96" s="43"/>
      <c r="J96" s="43"/>
      <c r="K96" s="55" t="s">
        <v>40</v>
      </c>
      <c r="L96" s="43">
        <f>COUNTIF(L3:L32,"муниципальный")</f>
        <v>27</v>
      </c>
      <c r="M96" s="56" t="s">
        <v>36</v>
      </c>
      <c r="N96" s="57">
        <f>COUNTIF(N3:N32,"интеллектуальная")</f>
        <v>15</v>
      </c>
      <c r="O96" s="43"/>
      <c r="P96" s="43"/>
      <c r="Q96" s="58"/>
    </row>
    <row r="97" spans="1:17" ht="15.75" thickBot="1">
      <c r="A97" s="48"/>
      <c r="B97" s="67"/>
      <c r="C97" s="43"/>
      <c r="D97" s="53" t="s">
        <v>21</v>
      </c>
      <c r="E97" s="54"/>
      <c r="F97" s="42">
        <f>COUNTIF(F3:F32,"7")</f>
        <v>1</v>
      </c>
      <c r="G97" s="43"/>
      <c r="H97" s="43"/>
      <c r="I97" s="43"/>
      <c r="J97" s="43"/>
      <c r="K97" s="55" t="s">
        <v>33</v>
      </c>
      <c r="L97" s="43">
        <f>COUNTIF(L3:L32,"региональный")</f>
        <v>3</v>
      </c>
      <c r="M97" s="56" t="s">
        <v>37</v>
      </c>
      <c r="N97" s="57">
        <f>COUNTIF(N3:N32,"академическая")</f>
        <v>0</v>
      </c>
      <c r="O97" s="43"/>
      <c r="P97" s="43"/>
      <c r="Q97" s="58"/>
    </row>
    <row r="98" spans="1:17" ht="15.75" thickBot="1">
      <c r="A98" s="48"/>
      <c r="B98" s="67"/>
      <c r="C98" s="43"/>
      <c r="D98" s="53" t="s">
        <v>22</v>
      </c>
      <c r="E98" s="54"/>
      <c r="F98" s="42">
        <f>COUNTIF(F3:F32,"8")</f>
        <v>0</v>
      </c>
      <c r="G98" s="43"/>
      <c r="H98" s="43"/>
      <c r="I98" s="43"/>
      <c r="J98" s="43"/>
      <c r="K98" s="55" t="s">
        <v>34</v>
      </c>
      <c r="L98" s="43">
        <f>COUNTIF(L3:L32,"всероссийский")</f>
        <v>0</v>
      </c>
      <c r="M98" s="56" t="s">
        <v>38</v>
      </c>
      <c r="N98" s="57">
        <f>COUNTIF(N3:N32,"художественная")</f>
        <v>13</v>
      </c>
      <c r="O98" s="43"/>
      <c r="P98" s="43"/>
      <c r="Q98" s="58"/>
    </row>
    <row r="99" spans="1:17" ht="15.75" thickBot="1">
      <c r="A99" s="48"/>
      <c r="B99" s="49"/>
      <c r="C99" s="43"/>
      <c r="D99" s="53" t="s">
        <v>23</v>
      </c>
      <c r="E99" s="54"/>
      <c r="F99" s="42">
        <f>COUNTIF(F3:F32,"9")</f>
        <v>0</v>
      </c>
      <c r="G99" s="43"/>
      <c r="H99" s="43"/>
      <c r="I99" s="43"/>
      <c r="J99" s="43"/>
      <c r="K99" s="55" t="s">
        <v>35</v>
      </c>
      <c r="L99" s="43">
        <f>COUNTIF(L3:L32,"международный")</f>
        <v>0</v>
      </c>
      <c r="M99" s="56" t="s">
        <v>39</v>
      </c>
      <c r="N99" s="57">
        <f>COUNTIF(N3:N32,"креативная")</f>
        <v>0</v>
      </c>
      <c r="O99" s="43"/>
      <c r="P99" s="43"/>
      <c r="Q99" s="58"/>
    </row>
    <row r="100" spans="1:17" ht="15.75" thickBot="1">
      <c r="A100" s="48"/>
      <c r="B100" s="50"/>
      <c r="C100" s="43"/>
      <c r="D100" s="53" t="s">
        <v>24</v>
      </c>
      <c r="E100" s="54"/>
      <c r="F100" s="42">
        <f>COUNTIF(F3:F32,"10")</f>
        <v>1</v>
      </c>
      <c r="G100" s="43"/>
      <c r="H100" s="43"/>
      <c r="I100" s="43"/>
      <c r="J100" s="43"/>
      <c r="K100" s="43"/>
      <c r="L100" s="43"/>
      <c r="M100" s="56" t="s">
        <v>16</v>
      </c>
      <c r="N100" s="57">
        <f>COUNTIF(N3:N32,"лидерская")</f>
        <v>0</v>
      </c>
      <c r="O100" s="43"/>
      <c r="P100" s="43"/>
      <c r="Q100" s="58"/>
    </row>
    <row r="101" spans="1:17" ht="15.75" thickBot="1">
      <c r="A101" s="48"/>
      <c r="B101" s="43"/>
      <c r="C101" s="43"/>
      <c r="D101" s="53" t="s">
        <v>25</v>
      </c>
      <c r="E101" s="54"/>
      <c r="F101" s="42">
        <f>COUNTIF(F3:F32,"11")</f>
        <v>2</v>
      </c>
      <c r="G101" s="43"/>
      <c r="H101" s="43"/>
      <c r="I101" s="43"/>
      <c r="J101" s="43"/>
      <c r="K101" s="43"/>
      <c r="L101" s="43"/>
      <c r="M101" s="56" t="s">
        <v>17</v>
      </c>
      <c r="N101" s="57">
        <f>COUNTIF(N3:N32,"спортивная")</f>
        <v>2</v>
      </c>
      <c r="O101" s="58"/>
      <c r="P101" s="58"/>
      <c r="Q101" s="59"/>
    </row>
    <row r="102" spans="1:17" ht="15.75" thickBot="1">
      <c r="A102" s="48"/>
      <c r="B102" s="52"/>
      <c r="C102" s="43"/>
      <c r="D102" s="53" t="s">
        <v>26</v>
      </c>
      <c r="E102" s="54"/>
      <c r="F102" s="42">
        <f>COUNTIF(F3:F32,"12")</f>
        <v>4</v>
      </c>
      <c r="G102" s="43"/>
      <c r="H102" s="43"/>
      <c r="I102" s="58"/>
      <c r="J102" s="60"/>
      <c r="K102" s="60"/>
      <c r="L102" s="60"/>
      <c r="M102" s="60"/>
      <c r="N102" s="60"/>
      <c r="O102" s="60"/>
      <c r="P102" s="60"/>
      <c r="Q102" s="61"/>
    </row>
    <row r="103" spans="1:17" ht="15.75" thickBot="1">
      <c r="A103" s="48"/>
      <c r="B103" s="52"/>
      <c r="C103" s="43"/>
      <c r="D103" s="53" t="s">
        <v>27</v>
      </c>
      <c r="E103" s="54"/>
      <c r="F103" s="42">
        <f>COUNTIF(F3:F32,"13")</f>
        <v>1</v>
      </c>
      <c r="G103" s="43"/>
      <c r="H103" s="43"/>
      <c r="I103" s="58"/>
      <c r="J103" s="60"/>
      <c r="K103" s="60"/>
      <c r="L103" s="60"/>
      <c r="M103" s="60"/>
      <c r="N103" s="60"/>
      <c r="O103" s="60"/>
      <c r="P103" s="60"/>
      <c r="Q103" s="61"/>
    </row>
    <row r="104" spans="1:17" ht="15.75" thickBot="1">
      <c r="A104" s="48"/>
      <c r="B104" s="52"/>
      <c r="C104" s="43"/>
      <c r="D104" s="53" t="s">
        <v>28</v>
      </c>
      <c r="E104" s="54"/>
      <c r="F104" s="42">
        <f>COUNTIF(F3:F32,"14")</f>
        <v>2</v>
      </c>
      <c r="G104" s="43"/>
      <c r="H104" s="43"/>
      <c r="I104" s="58"/>
      <c r="J104" s="60"/>
      <c r="K104" s="60"/>
      <c r="L104" s="60"/>
      <c r="M104" s="60"/>
      <c r="N104" s="60"/>
      <c r="O104" s="60"/>
      <c r="P104" s="60"/>
      <c r="Q104" s="61"/>
    </row>
    <row r="105" spans="1:17" ht="15.75" thickBot="1">
      <c r="A105" s="48"/>
      <c r="B105" s="52"/>
      <c r="C105" s="63"/>
      <c r="D105" s="64" t="s">
        <v>29</v>
      </c>
      <c r="E105" s="65"/>
      <c r="F105" s="44">
        <f>COUNTIF(F3:F32,"15")</f>
        <v>2</v>
      </c>
      <c r="G105" s="63"/>
      <c r="H105" s="63"/>
      <c r="I105" s="66"/>
      <c r="J105" s="60"/>
      <c r="K105" s="60"/>
      <c r="L105" s="60"/>
      <c r="M105" s="60"/>
      <c r="N105" s="60"/>
      <c r="O105" s="60"/>
      <c r="P105" s="60"/>
      <c r="Q105" s="61"/>
    </row>
    <row r="106" spans="1:17" ht="15.75" thickBot="1">
      <c r="A106" s="48"/>
      <c r="B106" s="52"/>
      <c r="C106" s="43"/>
      <c r="D106" s="53" t="s">
        <v>30</v>
      </c>
      <c r="E106" s="54"/>
      <c r="F106" s="42">
        <f>COUNTIF(F3:F32,"16")</f>
        <v>5</v>
      </c>
      <c r="G106" s="43"/>
      <c r="H106" s="43"/>
      <c r="I106" s="58"/>
      <c r="J106" s="60"/>
      <c r="K106" s="60"/>
      <c r="L106" s="60"/>
      <c r="M106" s="60"/>
      <c r="N106" s="60"/>
      <c r="O106" s="60"/>
      <c r="P106" s="60"/>
      <c r="Q106" s="61"/>
    </row>
    <row r="107" spans="1:17" ht="15.75" thickBot="1">
      <c r="A107" s="48"/>
      <c r="B107" s="52"/>
      <c r="C107" s="43"/>
      <c r="D107" s="53" t="s">
        <v>31</v>
      </c>
      <c r="E107" s="54"/>
      <c r="F107" s="42">
        <f>COUNTIF(F3:F32,"17")</f>
        <v>0</v>
      </c>
      <c r="G107" s="43"/>
      <c r="H107" s="43"/>
      <c r="I107" s="58"/>
      <c r="J107" s="60"/>
      <c r="K107" s="60"/>
      <c r="L107" s="60"/>
      <c r="M107" s="60"/>
      <c r="N107" s="60"/>
      <c r="O107" s="60"/>
      <c r="P107" s="60"/>
      <c r="Q107" s="61"/>
    </row>
    <row r="108" spans="1:17" ht="15.75" thickBot="1">
      <c r="A108" s="48"/>
      <c r="B108" s="52"/>
      <c r="C108" s="63"/>
      <c r="D108" s="64" t="s">
        <v>32</v>
      </c>
      <c r="E108" s="65"/>
      <c r="F108" s="44">
        <f>COUNTIF(F3:F32,"18")</f>
        <v>0</v>
      </c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6"/>
    </row>
    <row r="109" spans="1:2" ht="15.75" thickBot="1">
      <c r="A109" s="48"/>
      <c r="B109" s="52"/>
    </row>
    <row r="110" spans="1:2" ht="15.75" thickBot="1">
      <c r="A110" s="48"/>
      <c r="B110" s="62"/>
    </row>
    <row r="111" spans="1:2" ht="30" customHeight="1" thickBot="1">
      <c r="A111" s="48"/>
      <c r="B111" s="52"/>
    </row>
    <row r="112" spans="1:2" ht="15.75" thickBot="1">
      <c r="A112" s="48"/>
      <c r="B112" s="52"/>
    </row>
    <row r="113" spans="1:2" ht="15.75" thickBot="1">
      <c r="A113" s="48"/>
      <c r="B113" s="62"/>
    </row>
    <row r="114" ht="15">
      <c r="A114" s="48"/>
    </row>
    <row r="115" ht="15">
      <c r="A115" s="48"/>
    </row>
    <row r="116" ht="15">
      <c r="A116" s="48"/>
    </row>
    <row r="117" ht="15">
      <c r="A117" s="48"/>
    </row>
    <row r="118" ht="15">
      <c r="A118" s="48"/>
    </row>
    <row r="119" ht="15">
      <c r="A119" s="48"/>
    </row>
    <row r="120" ht="15">
      <c r="A120" s="48"/>
    </row>
    <row r="121" ht="15">
      <c r="A121" s="48"/>
    </row>
    <row r="122" ht="15">
      <c r="A122" s="48"/>
    </row>
    <row r="123" ht="15">
      <c r="A123" s="48"/>
    </row>
    <row r="124" ht="15">
      <c r="A124" s="49"/>
    </row>
    <row r="125" spans="1:17" s="51" customFormat="1" ht="15.75" thickBot="1">
      <c r="A125" s="50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</row>
    <row r="126" ht="15.75" thickBot="1">
      <c r="A126" s="52"/>
    </row>
    <row r="127" ht="15.75" thickBot="1">
      <c r="A127" s="52"/>
    </row>
    <row r="128" ht="15.75" thickBot="1">
      <c r="A128" s="52"/>
    </row>
    <row r="129" ht="15.75" thickBot="1">
      <c r="A129" s="52"/>
    </row>
    <row r="130" ht="15.75" thickBot="1">
      <c r="A130" s="52"/>
    </row>
    <row r="131" ht="15.75" thickBot="1">
      <c r="A131" s="52"/>
    </row>
    <row r="132" ht="15.75" thickBot="1">
      <c r="A132" s="52"/>
    </row>
    <row r="133" ht="15.75" thickBot="1">
      <c r="A133" s="52"/>
    </row>
    <row r="134" ht="15.75" thickBot="1">
      <c r="A134" s="52"/>
    </row>
    <row r="135" ht="15.75" thickBot="1">
      <c r="A135" s="62"/>
    </row>
    <row r="136" ht="15.75" thickBot="1">
      <c r="A136" s="52"/>
    </row>
    <row r="137" ht="15.75" thickBot="1">
      <c r="A137" s="52"/>
    </row>
    <row r="138" ht="15.75" thickBot="1">
      <c r="A138" s="59"/>
    </row>
  </sheetData>
  <sheetProtection/>
  <mergeCells count="1">
    <mergeCell ref="A1:Q1"/>
  </mergeCells>
  <dataValidations count="7">
    <dataValidation type="list" allowBlank="1" showInputMessage="1" showErrorMessage="1" sqref="K3:K94">
      <formula1>"победитель,призер"</formula1>
    </dataValidation>
    <dataValidation type="list" allowBlank="1" showInputMessage="1" showErrorMessage="1" sqref="N3:N94">
      <formula1>"интеллектуальная,академическая,художественная,креативная,лидерская,спортивная"</formula1>
    </dataValidation>
    <dataValidation type="list" allowBlank="1" showInputMessage="1" showErrorMessage="1" sqref="I3:I94">
      <formula1>"олимпиада,конференция,конкурс,соревнование,другое"</formula1>
    </dataValidation>
    <dataValidation type="list" allowBlank="1" showInputMessage="1" showErrorMessage="1" sqref="M3:M94">
      <formula1>"диплом,грамота,сертификат,другое"</formula1>
    </dataValidation>
    <dataValidation type="list" allowBlank="1" showInputMessage="1" showErrorMessage="1" sqref="L3:L94">
      <formula1>"муниципальный,региональный,всероссийский,международный"</formula1>
    </dataValidation>
    <dataValidation type="list" allowBlank="1" showInputMessage="1" showErrorMessage="1" sqref="F3:F94">
      <formula1>"6,7,8,9,10,11,12,13,14,15,16,17,18"</formula1>
    </dataValidation>
    <dataValidation type="list" allowBlank="1" showInputMessage="1" showErrorMessage="1" sqref="G3:G94">
      <formula1>"0,1,2,3,4,5,6,7,8,9,10,11,12"</formula1>
    </dataValidation>
  </dataValidations>
  <printOptions/>
  <pageMargins left="0.53" right="0.53" top="0.34" bottom="0.36" header="0.31496062992125984" footer="0.31496062992125984"/>
  <pageSetup horizontalDpi="600" verticalDpi="600" orientation="landscape" paperSize="9" scale="53" r:id="rId3"/>
  <colBreaks count="1" manualBreakCount="1">
    <brk id="1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2011-09-06T14:17:58Z</dcterms:modified>
  <cp:category/>
  <cp:version/>
  <cp:contentType/>
  <cp:contentStatus/>
</cp:coreProperties>
</file>